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S:\HERTFORD\ACS\data\SHARED\Integrated Care Programme\06 Projects\BCF\BCF 2022-23\ACS Discharge Fund template\Reporting Template\3 Feb\"/>
    </mc:Choice>
  </mc:AlternateContent>
  <xr:revisionPtr revIDLastSave="4" documentId="8_{75E24D7C-8C31-4767-85EB-29B1403C6450}" xr6:coauthVersionLast="47" xr6:coauthVersionMax="47" xr10:uidLastSave="{8E206F21-82B3-4FB6-AABA-0F3E63E0ADCB}"/>
  <workbookProtection workbookAlgorithmName="SHA-512" workbookHashValue="c0gzQ7ITJKoUZ1S6DyX5ckxmhMtTfnBmHp70EfYc4potBt7Yb6Ks+PKuzbOCzgUA1z+mO7gMQewlrpU7h3uq+w==" workbookSaltValue="Dy7hr9iCMfIdPTFzew0jOg==" workbookSpinCount="100000" lockStructure="1"/>
  <bookViews>
    <workbookView xWindow="-110" yWindow="-110" windowWidth="19420" windowHeight="1042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42" i="1"/>
  <c r="C17" i="1"/>
  <c r="C16" i="1"/>
  <c r="C15" i="1"/>
  <c r="C14" i="1"/>
  <c r="C13" i="1"/>
  <c r="E37" i="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<sst xmlns="http://schemas.openxmlformats.org/spreadsheetml/2006/main" count="273" uniqueCount="256">
  <si>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</si>
  <si>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</si>
  <si>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</si>
  <si>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</si>
  <si>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</si>
  <si>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</si>
  <si>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</si>
  <si>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</si>
  <si>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</si>
  <si>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</si>
  <si>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</si>
  <si>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</si>
  <si>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</si>
  <si>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</si>
  <si>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</si>
  <si>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</si>
  <si>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</si>
  <si>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</si>
  <si>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</si>
  <si>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</si>
  <si>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</si>
  <si>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</si>
  <si>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</si>
  <si>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</si>
  <si>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Hertfordshire</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</si>
  <si>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</si>
  <si>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</si>
  <si>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</si>
  <si>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</si>
  <si>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</si>
  <si>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</si>
  <si>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</si>
  <si>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</si>
  <si>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</si>
  <si>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</si>
  <si>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</si>
  <si>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</si>
  <si>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West Herts. Long term Homecare included. 
East Herts. New and increase and restarts and private POC.</t>
  </si>
  <si>
    <t>Reablement in a person's own home</t>
  </si>
  <si>
    <t>West Herts. Reablement reason for discharge included.
East Herts. Reablement reason for discharge and Scheme 5.</t>
  </si>
  <si>
    <t>Residential care</t>
  </si>
  <si>
    <t>West Herts. Residential (short and long) reason for discharge included.
East Herts. New or Return to Care Home.</t>
  </si>
  <si>
    <t>Nursing care</t>
  </si>
  <si>
    <t>West Herts. Nursing (short and long) included.
East Herts. New or Returns.</t>
  </si>
  <si>
    <t>Intermediate care</t>
  </si>
  <si>
    <t>West Herts. Intermediate care beds included.
East Herts. DTA Beds</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</si>
  <si>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</si>
  <si>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</si>
  <si>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</si>
  <si>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</si>
  <si>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</si>
  <si>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</si>
  <si>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</si>
  <si>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</si>
  <si>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</si>
  <si>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Number of Beds</t>
  </si>
  <si>
    <t xml:space="preserve">All bed numbers inclusive of pre winter and winter contracts
</t>
  </si>
  <si>
    <t>All bed numbers inclusive of pre winter and winter contracts</t>
  </si>
  <si>
    <t xml:space="preserve">Intermediate care </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</si>
  <si>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</si>
  <si>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</si>
  <si>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</si>
  <si>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</si>
  <si>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</si>
  <si>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</si>
  <si>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</si>
  <si>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C&amp;P spend: PTS to usual place of residence.</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</si>
  <si>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</si>
  <si>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</si>
  <si>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</si>
  <si>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</si>
  <si>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</si>
  <si>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</si>
  <si>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C&amp;P spend: TOCH recruitment in progress.</t>
  </si>
  <si>
    <t>Assistive technology and equipment</t>
  </si>
  <si>
    <t>Includes projected home improvement agency discharge support costs to date</t>
  </si>
  <si>
    <t>Spend on any other areas (e.g. admin, contingency etc. Outline any spend here in notes section)</t>
  </si>
  <si>
    <t>C&amp;P: VCS support for MH patients and HIUS.</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</si>
  <si>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</si>
  <si>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</si>
  <si>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</si>
  <si>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</si>
  <si>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</si>
  <si>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</si>
  <si>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LA Allocation - over 147 claims have now been paid to front line and support staff with our providers and an amount showing as pending to be paid.
Health – all scheme on track &amp; live 
C&amp;P ICB: Recruitment in progress for Transfer of Care Hub staffing</t>
  </si>
  <si>
    <t>ii) Progress in commissioning additional domiciliary care and intermediate care capacity</t>
  </si>
  <si>
    <t>Bedded provision in Hertfordshire continues to grow with demands a spot placements.
Health – n/a
C&amp;P ICB: Arrangements in place with Patient Transport providers specifically to support discharge to usual place of residence.</t>
  </si>
  <si>
    <t>iii) Other activity funded through this additional funding</t>
  </si>
  <si>
    <t>Health – no additional scheme outside original submission
C&amp;P ICB: Arrangements in place with s43 redaction and s43 redaction to support MH patients to facilitate discharge and onward support.</t>
  </si>
  <si>
    <t>iv) New/innovative initiatives</t>
  </si>
  <si>
    <t>Health – no additional scheme outside original submission
C&amp;P ICB: Joint s43 redaction - ongoing discussion with local VCS organisations to provide collaborative approach to the system. Working with VCS to develop innovative solutions to support high intensive users.</t>
  </si>
  <si>
    <t>v) Any other themes</t>
  </si>
  <si>
    <t>Health -  n/a</t>
  </si>
  <si>
    <t>Narrative section 2 - Information to support evaluation</t>
  </si>
  <si>
    <t>Please use this section to briefly describe:</t>
  </si>
  <si>
    <t>i) Any barriers/challenges you have faced in spending the ASC DF</t>
  </si>
  <si>
    <t xml:space="preserve">i) Data: Reporting routes / data requirements are still being established
i) Timeframe: Spending plans are short term and narrow funding parameters inhibit an ability to commit to longer term strategies in both health and social care.  However will continue to work closely with our partners to deliver the capacity anticipated, and this includes capacity across the weekend.  Those schemes with new recruitments planned expect to be a challenge in the short term, using overtime to support.  This has not allowed the ICB to make best use of the funding for our system.	
i) C&amp;P Timely access to data and working with providers via contractual route to receive weekly reporting.
i) C&amp;P Transfer of Care Hub have identifed data quality issues, which are being challenged to provide more accurate information to inform demand and capacity plans to ensure sufficient resource and capacity in the local market.
	</t>
  </si>
  <si>
    <t>ii) Level of confidence in your ability to spend the funding to impact on discharge delays.</t>
  </si>
  <si>
    <t>ii) The Local Authority and ICB remain confident the decision to spend and support retention for the workforce will help to minimise impact of future discharges  
ii) Where underspends occur the ICB and LA will consider further investment into current effective schemes where they are having an impact, or explore opportunities to further support the workforce.  Our system will review all schemes and consider how any underspends will be met, some schemes have started to flag up an overspend also.</t>
  </si>
  <si>
    <t xml:space="preserve">Once completed, this activity return should be sent to england.bettercarefundteam@nhs.net by 3rd February 2023.  </t>
  </si>
  <si>
    <t>ASC Discharge Fund Spending to date percentages</t>
  </si>
  <si>
    <t>HWB</t>
  </si>
  <si>
    <t>Barking and Dagenham</t>
  </si>
  <si>
    <t>75-99%</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</si>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</sst>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
      <sz val="11"/>
      <color theme="1"/>
      <name val="Arial"/>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71">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11" fillId="6" borderId="2" xfId="0" applyFont="1" applyFill="1" applyBorder="1" applyAlignment="1">
      <alignment wrapText="1"/>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4">
    <cellStyle name="Currency" xfId="2" builtinId="4"/>
    <cellStyle name="Currency 2" xfId="3" xr:uid="{E3492095-54DB-4140-9985-DA9FDD4CD917}"/>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5546875" defaultRowHeight="14.1"/>
  <cols>
    <col min="1" max="1" width="51.140625" style="5" customWidth="1"/>
    <col min="2" max="2" width="97.140625" style="5" customWidth="1"/>
    <col min="3" max="16384" width="8.85546875" style="4"/>
  </cols>
  <sheetData>
    <row r="1" spans="1:2">
      <c r="A1" s="6" t="s">
        <v>0</v>
      </c>
      <c r="B1" s="6" t="s">
        <v>1</v>
      </c>
    </row>
    <row r="2" spans="1:2" ht="21.6" customHeight="1">
      <c r="A2" s="41" t="s">
        <v>2</v>
      </c>
      <c r="B2" s="7" t="s">
        <v>3</v>
      </c>
    </row>
    <row r="3" spans="1:2" ht="56.1">
      <c r="A3" s="42" t="s">
        <v>4</v>
      </c>
      <c r="B3" s="8" t="s">
        <v>5</v>
      </c>
    </row>
    <row r="4" spans="1:2" ht="69.95">
      <c r="A4" s="42" t="s">
        <v>6</v>
      </c>
      <c r="B4" s="8" t="s">
        <v>7</v>
      </c>
    </row>
    <row r="5" spans="1:2" ht="56.1">
      <c r="A5" s="42" t="s">
        <v>8</v>
      </c>
      <c r="B5" s="8" t="s">
        <v>9</v>
      </c>
    </row>
    <row r="6" spans="1:2" ht="56.1">
      <c r="A6" s="42" t="s">
        <v>10</v>
      </c>
      <c r="B6" s="8" t="s">
        <v>11</v>
      </c>
    </row>
    <row r="7" spans="1:2" ht="27.95">
      <c r="A7" s="42" t="s">
        <v>12</v>
      </c>
      <c r="B7" s="8" t="s">
        <v>13</v>
      </c>
    </row>
    <row r="8" spans="1:2" ht="42">
      <c r="A8" s="42" t="s">
        <v>14</v>
      </c>
      <c r="B8" s="8" t="s">
        <v>15</v>
      </c>
    </row>
    <row r="9" spans="1:2" ht="42">
      <c r="A9" s="42" t="s">
        <v>16</v>
      </c>
      <c r="B9" s="8" t="s">
        <v>17</v>
      </c>
    </row>
    <row r="10" spans="1:2">
      <c r="A10" s="42" t="s">
        <v>18</v>
      </c>
      <c r="B10" s="8" t="s">
        <v>19</v>
      </c>
    </row>
    <row r="11" spans="1:2">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zoomScale="50" zoomScaleNormal="85" workbookViewId="0">
      <selection activeCell="C63" sqref="C63"/>
    </sheetView>
  </sheetViews>
  <sheetFormatPr defaultColWidth="8.85546875" defaultRowHeight="14.1"/>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6">
      <c r="B1" s="53" t="s">
        <v>22</v>
      </c>
      <c r="C1" s="54"/>
      <c r="D1" s="54"/>
    </row>
    <row r="3" spans="2:4">
      <c r="B3" s="9" t="s">
        <v>23</v>
      </c>
      <c r="C3" s="10" t="s">
        <v>24</v>
      </c>
    </row>
    <row r="4" spans="2:4" ht="15">
      <c r="B4" s="9" t="s">
        <v>25</v>
      </c>
      <c r="C4" s="10" t="s">
        <v>26</v>
      </c>
    </row>
    <row r="5" spans="2:4" ht="15">
      <c r="B5" s="9" t="s">
        <v>27</v>
      </c>
      <c r="C5" s="10" t="s">
        <v>26</v>
      </c>
      <c r="D5" s="11"/>
    </row>
    <row r="6" spans="2:4" ht="30.6" customHeight="1">
      <c r="B6" s="51" t="s">
        <v>28</v>
      </c>
      <c r="C6" s="51"/>
      <c r="D6" s="52"/>
    </row>
    <row r="7" spans="2:4" ht="32.1" customHeight="1">
      <c r="B7" s="51" t="s">
        <v>29</v>
      </c>
      <c r="C7" s="51"/>
      <c r="D7" s="51"/>
    </row>
    <row r="8" spans="2:4">
      <c r="B8" s="58" t="s">
        <v>30</v>
      </c>
      <c r="C8" s="59"/>
      <c r="D8" s="60"/>
    </row>
    <row r="9" spans="2:4" ht="17.100000000000001" customHeight="1">
      <c r="B9" s="55" t="s">
        <v>31</v>
      </c>
      <c r="C9" s="55"/>
      <c r="D9" s="55"/>
    </row>
    <row r="10" spans="2:4" ht="14.1" customHeight="1">
      <c r="B10" s="12"/>
      <c r="C10" s="12"/>
      <c r="D10" s="12"/>
    </row>
    <row r="11" spans="2:4">
      <c r="B11" s="13" t="s">
        <v>32</v>
      </c>
    </row>
    <row r="12" spans="2:4">
      <c r="B12" s="14" t="s">
        <v>33</v>
      </c>
      <c r="C12" s="15" t="s">
        <v>34</v>
      </c>
      <c r="D12" s="16" t="s">
        <v>35</v>
      </c>
    </row>
    <row r="13" spans="2:4" ht="42">
      <c r="B13" s="17" t="s">
        <v>36</v>
      </c>
      <c r="C13" s="18">
        <f>93+68</f>
        <v>161</v>
      </c>
      <c r="D13" s="50" t="s">
        <v>37</v>
      </c>
    </row>
    <row r="14" spans="2:4" ht="56.1">
      <c r="B14" s="17" t="s">
        <v>38</v>
      </c>
      <c r="C14" s="18">
        <f>101+76</f>
        <v>177</v>
      </c>
      <c r="D14" s="50" t="s">
        <v>39</v>
      </c>
    </row>
    <row r="15" spans="2:4" ht="42">
      <c r="B15" s="17" t="s">
        <v>40</v>
      </c>
      <c r="C15" s="18">
        <f>26+34</f>
        <v>60</v>
      </c>
      <c r="D15" s="10" t="s">
        <v>41</v>
      </c>
    </row>
    <row r="16" spans="2:4" ht="27.95">
      <c r="B16" s="17" t="s">
        <v>42</v>
      </c>
      <c r="C16" s="18">
        <f>22+26</f>
        <v>48</v>
      </c>
      <c r="D16" s="10" t="s">
        <v>43</v>
      </c>
    </row>
    <row r="17" spans="2:7" ht="27.95">
      <c r="B17" s="17" t="s">
        <v>44</v>
      </c>
      <c r="C17" s="18">
        <f>47+14</f>
        <v>61</v>
      </c>
      <c r="D17" s="10" t="s">
        <v>45</v>
      </c>
    </row>
    <row r="18" spans="2:7">
      <c r="B18" s="17" t="s">
        <v>46</v>
      </c>
      <c r="C18" s="18"/>
      <c r="D18" s="10"/>
    </row>
    <row r="19" spans="2:7">
      <c r="B19" s="17" t="s">
        <v>47</v>
      </c>
      <c r="C19" s="18"/>
      <c r="D19" s="10"/>
    </row>
    <row r="20" spans="2:7">
      <c r="B20" s="17" t="s">
        <v>48</v>
      </c>
      <c r="C20" s="18"/>
      <c r="D20" s="10"/>
    </row>
    <row r="21" spans="2:7">
      <c r="B21" s="20" t="s">
        <v>49</v>
      </c>
      <c r="C21" s="20">
        <f>SUM(C13:C20)</f>
        <v>507</v>
      </c>
      <c r="D21" s="21"/>
    </row>
    <row r="22" spans="2:7">
      <c r="B22" s="22"/>
      <c r="C22" s="23"/>
    </row>
    <row r="23" spans="2:7">
      <c r="B23" s="24"/>
    </row>
    <row r="24" spans="2:7">
      <c r="B24" s="24" t="s">
        <v>50</v>
      </c>
      <c r="C24" s="25"/>
    </row>
    <row r="25" spans="2:7">
      <c r="B25" s="16" t="s">
        <v>33</v>
      </c>
      <c r="C25" s="16" t="s">
        <v>51</v>
      </c>
      <c r="D25" s="16" t="s">
        <v>52</v>
      </c>
      <c r="E25" s="16" t="s">
        <v>53</v>
      </c>
      <c r="F25" s="16" t="s">
        <v>49</v>
      </c>
      <c r="G25" s="16" t="s">
        <v>35</v>
      </c>
    </row>
    <row r="26" spans="2:7">
      <c r="B26" s="26" t="s">
        <v>36</v>
      </c>
      <c r="C26" s="28" t="s">
        <v>54</v>
      </c>
      <c r="D26" s="27">
        <v>86769</v>
      </c>
      <c r="E26" s="27"/>
      <c r="F26" s="27">
        <f>SUM(D26:E26)</f>
        <v>86769</v>
      </c>
      <c r="G26" s="10"/>
    </row>
    <row r="27" spans="2:7">
      <c r="B27" s="8" t="s">
        <v>38</v>
      </c>
      <c r="C27" s="28" t="s">
        <v>54</v>
      </c>
      <c r="D27" s="27">
        <v>4365</v>
      </c>
      <c r="E27" s="27"/>
      <c r="F27" s="27">
        <f t="shared" ref="F27:F30" si="0">SUM(D27:E27)</f>
        <v>4365</v>
      </c>
      <c r="G27" s="10"/>
    </row>
    <row r="28" spans="2:7" ht="56.1">
      <c r="B28" s="8" t="s">
        <v>40</v>
      </c>
      <c r="C28" s="28" t="s">
        <v>55</v>
      </c>
      <c r="D28" s="27">
        <v>1371</v>
      </c>
      <c r="E28" s="27">
        <v>37</v>
      </c>
      <c r="F28" s="27">
        <f t="shared" si="0"/>
        <v>1408</v>
      </c>
      <c r="G28" s="10" t="s">
        <v>56</v>
      </c>
    </row>
    <row r="29" spans="2:7" ht="42">
      <c r="B29" s="8" t="s">
        <v>42</v>
      </c>
      <c r="C29" s="28" t="s">
        <v>55</v>
      </c>
      <c r="D29" s="27">
        <v>792</v>
      </c>
      <c r="E29" s="27">
        <v>8</v>
      </c>
      <c r="F29" s="27">
        <f t="shared" si="0"/>
        <v>800</v>
      </c>
      <c r="G29" s="10" t="s">
        <v>57</v>
      </c>
    </row>
    <row r="30" spans="2:7" ht="56.1">
      <c r="B30" s="28" t="s">
        <v>58</v>
      </c>
      <c r="C30" s="28" t="s">
        <v>55</v>
      </c>
      <c r="D30" s="29">
        <v>18</v>
      </c>
      <c r="E30" s="29">
        <v>0</v>
      </c>
      <c r="F30" s="27">
        <f t="shared" si="0"/>
        <v>18</v>
      </c>
      <c r="G30" s="10" t="s">
        <v>56</v>
      </c>
    </row>
    <row r="31" spans="2:7">
      <c r="D31" s="30"/>
      <c r="E31" s="30"/>
    </row>
    <row r="33" spans="2:7">
      <c r="B33" s="66" t="s">
        <v>59</v>
      </c>
      <c r="C33" s="67"/>
      <c r="D33" s="67"/>
    </row>
    <row r="34" spans="2:7" ht="84">
      <c r="B34" s="16" t="s">
        <v>60</v>
      </c>
      <c r="C34" s="49" t="s">
        <v>61</v>
      </c>
      <c r="D34" s="49" t="s">
        <v>62</v>
      </c>
      <c r="E34" s="49" t="s">
        <v>63</v>
      </c>
      <c r="F34" s="31" t="s">
        <v>64</v>
      </c>
      <c r="G34" s="16" t="s">
        <v>35</v>
      </c>
    </row>
    <row r="35" spans="2:7" ht="42">
      <c r="B35" s="32" t="s">
        <v>65</v>
      </c>
      <c r="C35" s="33">
        <v>7488</v>
      </c>
      <c r="D35" s="33">
        <v>0</v>
      </c>
      <c r="E35" s="33">
        <f>D35+C35</f>
        <v>7488</v>
      </c>
      <c r="F35" s="19"/>
      <c r="G35" s="10" t="s">
        <v>66</v>
      </c>
    </row>
    <row r="36" spans="2:7">
      <c r="B36" s="34" t="s">
        <v>67</v>
      </c>
      <c r="C36" s="33">
        <v>133800</v>
      </c>
      <c r="D36" s="33">
        <v>0</v>
      </c>
      <c r="E36" s="33">
        <f t="shared" ref="E36:E44" si="1">D36+C36</f>
        <v>133800</v>
      </c>
      <c r="F36" s="19"/>
      <c r="G36" s="10"/>
    </row>
    <row r="37" spans="2:7">
      <c r="B37" s="28" t="s">
        <v>68</v>
      </c>
      <c r="C37" s="33">
        <v>1155000</v>
      </c>
      <c r="D37" s="33">
        <v>0</v>
      </c>
      <c r="E37" s="33">
        <f t="shared" si="1"/>
        <v>1155000</v>
      </c>
      <c r="F37" s="19"/>
      <c r="G37" s="10"/>
    </row>
    <row r="38" spans="2:7">
      <c r="B38" s="28" t="s">
        <v>38</v>
      </c>
      <c r="C38" s="33">
        <v>223840</v>
      </c>
      <c r="D38" s="33">
        <v>0</v>
      </c>
      <c r="E38" s="33">
        <f t="shared" si="1"/>
        <v>223840</v>
      </c>
      <c r="F38" s="19"/>
      <c r="G38" s="10"/>
    </row>
    <row r="39" spans="2:7">
      <c r="B39" s="28" t="s">
        <v>69</v>
      </c>
      <c r="C39" s="33">
        <v>0</v>
      </c>
      <c r="D39" s="33">
        <v>0</v>
      </c>
      <c r="E39" s="33">
        <f t="shared" si="1"/>
        <v>0</v>
      </c>
      <c r="F39" s="19"/>
      <c r="G39" s="10"/>
    </row>
    <row r="40" spans="2:7">
      <c r="B40" s="28" t="s">
        <v>70</v>
      </c>
      <c r="C40" s="33">
        <v>0</v>
      </c>
      <c r="D40" s="33">
        <v>0</v>
      </c>
      <c r="E40" s="33">
        <f t="shared" si="1"/>
        <v>0</v>
      </c>
      <c r="F40" s="19"/>
      <c r="G40" s="10"/>
    </row>
    <row r="41" spans="2:7">
      <c r="B41" s="35" t="s">
        <v>71</v>
      </c>
      <c r="C41" s="33">
        <v>0</v>
      </c>
      <c r="D41" s="33">
        <v>0</v>
      </c>
      <c r="E41" s="33">
        <f t="shared" si="1"/>
        <v>0</v>
      </c>
      <c r="F41" s="19"/>
      <c r="G41" s="10"/>
    </row>
    <row r="42" spans="2:7" ht="42">
      <c r="B42" s="35" t="s">
        <v>72</v>
      </c>
      <c r="C42" s="33">
        <f>982360+13200</f>
        <v>995560</v>
      </c>
      <c r="D42" s="33">
        <v>2872496</v>
      </c>
      <c r="E42" s="33">
        <f t="shared" si="1"/>
        <v>3868056</v>
      </c>
      <c r="F42" s="19"/>
      <c r="G42" s="10" t="s">
        <v>73</v>
      </c>
    </row>
    <row r="43" spans="2:7" ht="56.1">
      <c r="B43" s="35" t="s">
        <v>74</v>
      </c>
      <c r="C43" s="33">
        <f>17500+186713</f>
        <v>204213</v>
      </c>
      <c r="D43" s="33">
        <v>0</v>
      </c>
      <c r="E43" s="33">
        <f t="shared" si="1"/>
        <v>204213</v>
      </c>
      <c r="F43" s="19"/>
      <c r="G43" s="10" t="s">
        <v>75</v>
      </c>
    </row>
    <row r="44" spans="2:7" ht="42">
      <c r="B44" s="35" t="s">
        <v>76</v>
      </c>
      <c r="C44" s="33">
        <v>11520</v>
      </c>
      <c r="D44" s="33">
        <v>0</v>
      </c>
      <c r="E44" s="33">
        <f t="shared" si="1"/>
        <v>11520</v>
      </c>
      <c r="F44" s="19"/>
      <c r="G44" s="10" t="s">
        <v>77</v>
      </c>
    </row>
    <row r="45" spans="2:7">
      <c r="B45" s="36" t="s">
        <v>49</v>
      </c>
      <c r="C45" s="37">
        <f>SUM(C35:C44)</f>
        <v>2731421</v>
      </c>
      <c r="D45" s="37">
        <f t="shared" ref="D45:E45" si="2">SUM(D35:D44)</f>
        <v>2872496</v>
      </c>
      <c r="E45" s="37">
        <f t="shared" si="2"/>
        <v>5603917</v>
      </c>
      <c r="F45" s="28"/>
      <c r="G45" s="28"/>
    </row>
    <row r="46" spans="2:7">
      <c r="B46" s="38"/>
      <c r="C46" s="39"/>
    </row>
    <row r="47" spans="2:7">
      <c r="B47" s="38"/>
    </row>
    <row r="48" spans="2:7">
      <c r="B48" s="38" t="s">
        <v>78</v>
      </c>
    </row>
    <row r="49" spans="2:7" ht="19.5" customHeight="1">
      <c r="B49" s="61" t="s">
        <v>79</v>
      </c>
      <c r="C49" s="62"/>
      <c r="D49" s="62"/>
      <c r="E49" s="62"/>
      <c r="F49" s="62"/>
    </row>
    <row r="50" spans="2:7" ht="27" customHeight="1">
      <c r="B50" s="63" t="s">
        <v>80</v>
      </c>
      <c r="C50" s="64"/>
      <c r="D50" s="64"/>
      <c r="E50" s="64"/>
      <c r="F50" s="64"/>
    </row>
    <row r="51" spans="2:7" ht="27" customHeight="1">
      <c r="B51" s="46" t="s">
        <v>81</v>
      </c>
      <c r="C51" s="56" t="s">
        <v>82</v>
      </c>
      <c r="D51" s="56"/>
      <c r="E51" s="56"/>
      <c r="F51" s="45"/>
    </row>
    <row r="52" spans="2:7" ht="42.95" customHeight="1">
      <c r="B52" s="48" t="s">
        <v>83</v>
      </c>
      <c r="C52" s="56" t="s">
        <v>84</v>
      </c>
      <c r="D52" s="56"/>
      <c r="E52" s="56"/>
      <c r="F52" s="45"/>
    </row>
    <row r="53" spans="2:7" ht="42.6" customHeight="1">
      <c r="B53" s="44" t="s">
        <v>85</v>
      </c>
      <c r="C53" s="51" t="s">
        <v>86</v>
      </c>
      <c r="D53" s="57"/>
      <c r="E53" s="57"/>
      <c r="G53" s="5"/>
    </row>
    <row r="54" spans="2:7" ht="43.5" customHeight="1">
      <c r="B54" s="44" t="s">
        <v>87</v>
      </c>
      <c r="C54" s="51" t="s">
        <v>88</v>
      </c>
      <c r="D54" s="51"/>
      <c r="E54" s="51"/>
    </row>
    <row r="55" spans="2:7" ht="42.6" customHeight="1">
      <c r="B55" s="44" t="s">
        <v>89</v>
      </c>
      <c r="C55" s="51" t="s">
        <v>90</v>
      </c>
      <c r="D55" s="57"/>
      <c r="E55" s="57"/>
    </row>
    <row r="56" spans="2:7" ht="43.5" customHeight="1">
      <c r="B56" s="43" t="s">
        <v>91</v>
      </c>
      <c r="C56" s="57" t="s">
        <v>92</v>
      </c>
      <c r="D56" s="57"/>
      <c r="E56" s="57"/>
    </row>
    <row r="59" spans="2:7">
      <c r="B59" s="68" t="s">
        <v>93</v>
      </c>
      <c r="C59" s="69"/>
      <c r="D59" s="69"/>
      <c r="E59" s="70"/>
    </row>
    <row r="60" spans="2:7">
      <c r="B60" s="47" t="s">
        <v>94</v>
      </c>
      <c r="C60" s="65" t="s">
        <v>82</v>
      </c>
      <c r="D60" s="65"/>
      <c r="E60" s="65"/>
    </row>
    <row r="61" spans="2:7" ht="44.1" customHeight="1">
      <c r="B61" s="48" t="s">
        <v>95</v>
      </c>
      <c r="C61" s="51" t="s">
        <v>96</v>
      </c>
      <c r="D61" s="51"/>
      <c r="E61" s="51"/>
    </row>
    <row r="62" spans="2:7" ht="42.6" customHeight="1">
      <c r="B62" s="35" t="s">
        <v>97</v>
      </c>
      <c r="C62" s="51" t="s">
        <v>98</v>
      </c>
      <c r="D62" s="57"/>
      <c r="E62" s="57"/>
    </row>
    <row r="65" spans="2:2" ht="15.6">
      <c r="B65" s="40" t="s">
        <v>99</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C61:E61"/>
    <mergeCell ref="C62:E62"/>
    <mergeCell ref="B8:D8"/>
    <mergeCell ref="B49:F49"/>
    <mergeCell ref="B50:F50"/>
    <mergeCell ref="C51:E51"/>
    <mergeCell ref="C60:E60"/>
    <mergeCell ref="B6:D6"/>
    <mergeCell ref="B1:D1"/>
    <mergeCell ref="B7:D7"/>
    <mergeCell ref="B59:E59"/>
    <mergeCell ref="B33:D33"/>
    <mergeCell ref="B9:D9"/>
    <mergeCell ref="C52:E52"/>
    <mergeCell ref="C53:E53"/>
    <mergeCell ref="C54:E54"/>
    <mergeCell ref="C55:E55"/>
    <mergeCell ref="C56:E56"/>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45"/>
  <cols>
    <col min="1" max="1" width="46.140625" bestFit="1" customWidth="1"/>
  </cols>
  <sheetData>
    <row r="1" spans="1:4">
      <c r="A1" t="s">
        <v>100</v>
      </c>
      <c r="D1" t="s">
        <v>101</v>
      </c>
    </row>
    <row r="2" spans="1:4">
      <c r="A2" s="1">
        <v>1</v>
      </c>
      <c r="D2" s="3" t="s">
        <v>102</v>
      </c>
    </row>
    <row r="3" spans="1:4">
      <c r="A3" s="2" t="s">
        <v>103</v>
      </c>
      <c r="D3" s="3" t="s">
        <v>104</v>
      </c>
    </row>
    <row r="4" spans="1:4">
      <c r="A4" s="2" t="s">
        <v>105</v>
      </c>
      <c r="D4" s="3" t="s">
        <v>106</v>
      </c>
    </row>
    <row r="5" spans="1:4">
      <c r="A5" s="2" t="s">
        <v>107</v>
      </c>
      <c r="D5" s="3" t="s">
        <v>108</v>
      </c>
    </row>
    <row r="6" spans="1:4">
      <c r="A6" s="2" t="s">
        <v>109</v>
      </c>
      <c r="D6" s="3" t="s">
        <v>110</v>
      </c>
    </row>
    <row r="7" spans="1:4">
      <c r="A7" s="1">
        <v>0</v>
      </c>
      <c r="D7" s="3" t="s">
        <v>111</v>
      </c>
    </row>
    <row r="8" spans="1:4">
      <c r="D8" s="3" t="s">
        <v>112</v>
      </c>
    </row>
    <row r="9" spans="1:4">
      <c r="D9" s="3" t="s">
        <v>113</v>
      </c>
    </row>
    <row r="10" spans="1:4">
      <c r="D10" s="3" t="s">
        <v>114</v>
      </c>
    </row>
    <row r="11" spans="1:4">
      <c r="D11" s="3" t="s">
        <v>115</v>
      </c>
    </row>
    <row r="12" spans="1:4">
      <c r="D12" s="3" t="s">
        <v>116</v>
      </c>
    </row>
    <row r="13" spans="1:4">
      <c r="D13" s="3" t="s">
        <v>117</v>
      </c>
    </row>
    <row r="14" spans="1:4">
      <c r="D14" s="3" t="s">
        <v>118</v>
      </c>
    </row>
    <row r="15" spans="1:4">
      <c r="D15" s="3" t="s">
        <v>119</v>
      </c>
    </row>
    <row r="16" spans="1:4">
      <c r="D16" s="3" t="s">
        <v>120</v>
      </c>
    </row>
    <row r="17" spans="4:4">
      <c r="D17" s="3" t="s">
        <v>121</v>
      </c>
    </row>
    <row r="18" spans="4:4">
      <c r="D18" s="3" t="s">
        <v>122</v>
      </c>
    </row>
    <row r="19" spans="4:4">
      <c r="D19" s="3" t="s">
        <v>123</v>
      </c>
    </row>
    <row r="20" spans="4:4">
      <c r="D20" s="3" t="s">
        <v>124</v>
      </c>
    </row>
    <row r="21" spans="4:4">
      <c r="D21" s="3" t="s">
        <v>125</v>
      </c>
    </row>
    <row r="22" spans="4:4">
      <c r="D22" s="3" t="s">
        <v>126</v>
      </c>
    </row>
    <row r="23" spans="4:4">
      <c r="D23" s="3" t="s">
        <v>127</v>
      </c>
    </row>
    <row r="24" spans="4:4">
      <c r="D24" s="3" t="s">
        <v>128</v>
      </c>
    </row>
    <row r="25" spans="4:4">
      <c r="D25" s="3" t="s">
        <v>129</v>
      </c>
    </row>
    <row r="26" spans="4:4">
      <c r="D26" s="3" t="s">
        <v>130</v>
      </c>
    </row>
    <row r="27" spans="4:4">
      <c r="D27" s="3" t="s">
        <v>131</v>
      </c>
    </row>
    <row r="28" spans="4:4">
      <c r="D28" s="3" t="s">
        <v>132</v>
      </c>
    </row>
    <row r="29" spans="4:4">
      <c r="D29" s="3" t="s">
        <v>133</v>
      </c>
    </row>
    <row r="30" spans="4:4">
      <c r="D30" s="3" t="s">
        <v>134</v>
      </c>
    </row>
    <row r="31" spans="4:4">
      <c r="D31" s="3" t="s">
        <v>135</v>
      </c>
    </row>
    <row r="32" spans="4:4">
      <c r="D32" s="3" t="s">
        <v>136</v>
      </c>
    </row>
    <row r="33" spans="4:4">
      <c r="D33" s="3" t="s">
        <v>137</v>
      </c>
    </row>
    <row r="34" spans="4:4">
      <c r="D34" s="3" t="s">
        <v>138</v>
      </c>
    </row>
    <row r="35" spans="4:4">
      <c r="D35" s="3" t="s">
        <v>139</v>
      </c>
    </row>
    <row r="36" spans="4:4">
      <c r="D36" s="3" t="s">
        <v>140</v>
      </c>
    </row>
    <row r="37" spans="4:4">
      <c r="D37" s="3" t="s">
        <v>141</v>
      </c>
    </row>
    <row r="38" spans="4:4">
      <c r="D38" s="3" t="s">
        <v>142</v>
      </c>
    </row>
    <row r="39" spans="4:4">
      <c r="D39" s="3" t="s">
        <v>143</v>
      </c>
    </row>
    <row r="40" spans="4:4">
      <c r="D40" s="3" t="s">
        <v>144</v>
      </c>
    </row>
    <row r="41" spans="4:4">
      <c r="D41" s="3" t="s">
        <v>145</v>
      </c>
    </row>
    <row r="42" spans="4:4">
      <c r="D42" s="3" t="s">
        <v>146</v>
      </c>
    </row>
    <row r="43" spans="4:4">
      <c r="D43" s="3" t="s">
        <v>147</v>
      </c>
    </row>
    <row r="44" spans="4:4">
      <c r="D44" s="3" t="s">
        <v>148</v>
      </c>
    </row>
    <row r="45" spans="4:4">
      <c r="D45" s="3" t="s">
        <v>149</v>
      </c>
    </row>
    <row r="46" spans="4:4">
      <c r="D46" s="3" t="s">
        <v>150</v>
      </c>
    </row>
    <row r="47" spans="4:4">
      <c r="D47" s="3" t="s">
        <v>151</v>
      </c>
    </row>
    <row r="48" spans="4:4">
      <c r="D48" s="3" t="s">
        <v>152</v>
      </c>
    </row>
    <row r="49" spans="4:4">
      <c r="D49" s="3" t="s">
        <v>153</v>
      </c>
    </row>
    <row r="50" spans="4:4">
      <c r="D50" s="3" t="s">
        <v>154</v>
      </c>
    </row>
    <row r="51" spans="4:4">
      <c r="D51" s="3" t="s">
        <v>155</v>
      </c>
    </row>
    <row r="52" spans="4:4">
      <c r="D52" s="3" t="s">
        <v>156</v>
      </c>
    </row>
    <row r="53" spans="4:4">
      <c r="D53" s="3" t="s">
        <v>157</v>
      </c>
    </row>
    <row r="54" spans="4:4">
      <c r="D54" s="3" t="s">
        <v>158</v>
      </c>
    </row>
    <row r="55" spans="4:4">
      <c r="D55" s="3" t="s">
        <v>159</v>
      </c>
    </row>
    <row r="56" spans="4:4">
      <c r="D56" s="3" t="s">
        <v>160</v>
      </c>
    </row>
    <row r="57" spans="4:4">
      <c r="D57" s="3" t="s">
        <v>24</v>
      </c>
    </row>
    <row r="58" spans="4:4">
      <c r="D58" s="3" t="s">
        <v>161</v>
      </c>
    </row>
    <row r="59" spans="4:4">
      <c r="D59" s="3" t="s">
        <v>162</v>
      </c>
    </row>
    <row r="60" spans="4:4">
      <c r="D60" s="3" t="s">
        <v>163</v>
      </c>
    </row>
    <row r="61" spans="4:4">
      <c r="D61" s="3" t="s">
        <v>164</v>
      </c>
    </row>
    <row r="62" spans="4:4">
      <c r="D62" s="3" t="s">
        <v>165</v>
      </c>
    </row>
    <row r="63" spans="4:4">
      <c r="D63" s="3" t="s">
        <v>166</v>
      </c>
    </row>
    <row r="64" spans="4:4">
      <c r="D64" s="3" t="s">
        <v>167</v>
      </c>
    </row>
    <row r="65" spans="4:4">
      <c r="D65" s="3" t="s">
        <v>168</v>
      </c>
    </row>
    <row r="66" spans="4:4">
      <c r="D66" s="3" t="s">
        <v>169</v>
      </c>
    </row>
    <row r="67" spans="4:4">
      <c r="D67" s="3" t="s">
        <v>170</v>
      </c>
    </row>
    <row r="68" spans="4:4">
      <c r="D68" s="3" t="s">
        <v>171</v>
      </c>
    </row>
    <row r="69" spans="4:4">
      <c r="D69" s="3" t="s">
        <v>172</v>
      </c>
    </row>
    <row r="70" spans="4:4">
      <c r="D70" s="3" t="s">
        <v>173</v>
      </c>
    </row>
    <row r="71" spans="4:4">
      <c r="D71" s="3" t="s">
        <v>174</v>
      </c>
    </row>
    <row r="72" spans="4:4">
      <c r="D72" s="3" t="s">
        <v>175</v>
      </c>
    </row>
    <row r="73" spans="4:4">
      <c r="D73" s="3" t="s">
        <v>176</v>
      </c>
    </row>
    <row r="74" spans="4:4">
      <c r="D74" s="3" t="s">
        <v>177</v>
      </c>
    </row>
    <row r="75" spans="4:4">
      <c r="D75" s="3" t="s">
        <v>178</v>
      </c>
    </row>
    <row r="76" spans="4:4">
      <c r="D76" s="3" t="s">
        <v>179</v>
      </c>
    </row>
    <row r="77" spans="4:4">
      <c r="D77" s="3" t="s">
        <v>180</v>
      </c>
    </row>
    <row r="78" spans="4:4">
      <c r="D78" s="3" t="s">
        <v>181</v>
      </c>
    </row>
    <row r="79" spans="4:4">
      <c r="D79" s="3" t="s">
        <v>182</v>
      </c>
    </row>
    <row r="80" spans="4:4">
      <c r="D80" s="3" t="s">
        <v>183</v>
      </c>
    </row>
    <row r="81" spans="4:4">
      <c r="D81" s="3" t="s">
        <v>184</v>
      </c>
    </row>
    <row r="82" spans="4:4">
      <c r="D82" s="3" t="s">
        <v>185</v>
      </c>
    </row>
    <row r="83" spans="4:4">
      <c r="D83" s="3" t="s">
        <v>186</v>
      </c>
    </row>
    <row r="84" spans="4:4">
      <c r="D84" s="3" t="s">
        <v>187</v>
      </c>
    </row>
    <row r="85" spans="4:4">
      <c r="D85" s="3" t="s">
        <v>188</v>
      </c>
    </row>
    <row r="86" spans="4:4">
      <c r="D86" s="3" t="s">
        <v>189</v>
      </c>
    </row>
    <row r="87" spans="4:4">
      <c r="D87" s="3" t="s">
        <v>190</v>
      </c>
    </row>
    <row r="88" spans="4:4">
      <c r="D88" s="3" t="s">
        <v>191</v>
      </c>
    </row>
    <row r="89" spans="4:4">
      <c r="D89" s="3" t="s">
        <v>192</v>
      </c>
    </row>
    <row r="90" spans="4:4">
      <c r="D90" s="3" t="s">
        <v>193</v>
      </c>
    </row>
    <row r="91" spans="4:4">
      <c r="D91" s="3" t="s">
        <v>194</v>
      </c>
    </row>
    <row r="92" spans="4:4">
      <c r="D92" s="3" t="s">
        <v>195</v>
      </c>
    </row>
    <row r="93" spans="4:4">
      <c r="D93" s="3" t="s">
        <v>196</v>
      </c>
    </row>
    <row r="94" spans="4:4">
      <c r="D94" s="3" t="s">
        <v>197</v>
      </c>
    </row>
    <row r="95" spans="4:4">
      <c r="D95" s="3" t="s">
        <v>198</v>
      </c>
    </row>
    <row r="96" spans="4:4">
      <c r="D96" s="3" t="s">
        <v>199</v>
      </c>
    </row>
    <row r="97" spans="4:4">
      <c r="D97" s="3" t="s">
        <v>200</v>
      </c>
    </row>
    <row r="98" spans="4:4">
      <c r="D98" s="3" t="s">
        <v>201</v>
      </c>
    </row>
    <row r="99" spans="4:4">
      <c r="D99" s="3" t="s">
        <v>202</v>
      </c>
    </row>
    <row r="100" spans="4:4">
      <c r="D100" s="3" t="s">
        <v>203</v>
      </c>
    </row>
    <row r="101" spans="4:4">
      <c r="D101" s="3" t="s">
        <v>204</v>
      </c>
    </row>
    <row r="102" spans="4:4">
      <c r="D102" s="3" t="s">
        <v>205</v>
      </c>
    </row>
    <row r="103" spans="4:4">
      <c r="D103" s="3" t="s">
        <v>206</v>
      </c>
    </row>
    <row r="104" spans="4:4">
      <c r="D104" s="3" t="s">
        <v>207</v>
      </c>
    </row>
    <row r="105" spans="4:4">
      <c r="D105" s="3" t="s">
        <v>208</v>
      </c>
    </row>
    <row r="106" spans="4:4">
      <c r="D106" s="3" t="s">
        <v>209</v>
      </c>
    </row>
    <row r="107" spans="4:4">
      <c r="D107" s="3" t="s">
        <v>210</v>
      </c>
    </row>
    <row r="108" spans="4:4">
      <c r="D108" s="3" t="s">
        <v>211</v>
      </c>
    </row>
    <row r="109" spans="4:4">
      <c r="D109" s="3" t="s">
        <v>212</v>
      </c>
    </row>
    <row r="110" spans="4:4">
      <c r="D110" s="3" t="s">
        <v>213</v>
      </c>
    </row>
    <row r="111" spans="4:4">
      <c r="D111" s="3" t="s">
        <v>214</v>
      </c>
    </row>
    <row r="112" spans="4:4">
      <c r="D112" s="3" t="s">
        <v>215</v>
      </c>
    </row>
    <row r="113" spans="4:4">
      <c r="D113" s="3" t="s">
        <v>216</v>
      </c>
    </row>
    <row r="114" spans="4:4">
      <c r="D114" s="3" t="s">
        <v>217</v>
      </c>
    </row>
    <row r="115" spans="4:4">
      <c r="D115" s="3" t="s">
        <v>218</v>
      </c>
    </row>
    <row r="116" spans="4:4">
      <c r="D116" s="3" t="s">
        <v>219</v>
      </c>
    </row>
    <row r="117" spans="4:4">
      <c r="D117" s="3" t="s">
        <v>220</v>
      </c>
    </row>
    <row r="118" spans="4:4">
      <c r="D118" s="3" t="s">
        <v>221</v>
      </c>
    </row>
    <row r="119" spans="4:4">
      <c r="D119" s="3" t="s">
        <v>222</v>
      </c>
    </row>
    <row r="120" spans="4:4">
      <c r="D120" s="3" t="s">
        <v>223</v>
      </c>
    </row>
    <row r="121" spans="4:4">
      <c r="D121" s="3" t="s">
        <v>224</v>
      </c>
    </row>
    <row r="122" spans="4:4">
      <c r="D122" s="3" t="s">
        <v>225</v>
      </c>
    </row>
    <row r="123" spans="4:4">
      <c r="D123" s="3" t="s">
        <v>226</v>
      </c>
    </row>
    <row r="124" spans="4:4">
      <c r="D124" s="3" t="s">
        <v>227</v>
      </c>
    </row>
    <row r="125" spans="4:4">
      <c r="D125" s="3" t="s">
        <v>228</v>
      </c>
    </row>
    <row r="126" spans="4:4">
      <c r="D126" s="3" t="s">
        <v>229</v>
      </c>
    </row>
    <row r="127" spans="4:4">
      <c r="D127" s="3" t="s">
        <v>230</v>
      </c>
    </row>
    <row r="128" spans="4:4">
      <c r="D128" s="3" t="s">
        <v>231</v>
      </c>
    </row>
    <row r="129" spans="4:4">
      <c r="D129" s="3" t="s">
        <v>232</v>
      </c>
    </row>
    <row r="130" spans="4:4">
      <c r="D130" s="3" t="s">
        <v>233</v>
      </c>
    </row>
    <row r="131" spans="4:4">
      <c r="D131" s="3" t="s">
        <v>234</v>
      </c>
    </row>
    <row r="132" spans="4:4">
      <c r="D132" s="3" t="s">
        <v>235</v>
      </c>
    </row>
    <row r="133" spans="4:4">
      <c r="D133" s="3" t="s">
        <v>236</v>
      </c>
    </row>
    <row r="134" spans="4:4">
      <c r="D134" s="3" t="s">
        <v>237</v>
      </c>
    </row>
    <row r="135" spans="4:4">
      <c r="D135" s="3" t="s">
        <v>238</v>
      </c>
    </row>
    <row r="136" spans="4:4">
      <c r="D136" s="3" t="s">
        <v>239</v>
      </c>
    </row>
    <row r="137" spans="4:4">
      <c r="D137" s="3" t="s">
        <v>240</v>
      </c>
    </row>
    <row r="138" spans="4:4">
      <c r="D138" s="3" t="s">
        <v>241</v>
      </c>
    </row>
    <row r="139" spans="4:4">
      <c r="D139" s="3" t="s">
        <v>242</v>
      </c>
    </row>
    <row r="140" spans="4:4">
      <c r="D140" s="3" t="s">
        <v>243</v>
      </c>
    </row>
    <row r="141" spans="4:4">
      <c r="D141" s="3" t="s">
        <v>244</v>
      </c>
    </row>
    <row r="142" spans="4:4">
      <c r="D142" s="3" t="s">
        <v>245</v>
      </c>
    </row>
    <row r="143" spans="4:4">
      <c r="D143" s="3" t="s">
        <v>246</v>
      </c>
    </row>
    <row r="144" spans="4:4">
      <c r="D144" s="3" t="s">
        <v>247</v>
      </c>
    </row>
    <row r="145" spans="4:4">
      <c r="D145" s="3" t="s">
        <v>248</v>
      </c>
    </row>
    <row r="146" spans="4:4">
      <c r="D146" s="3" t="s">
        <v>249</v>
      </c>
    </row>
    <row r="147" spans="4:4">
      <c r="D147" s="3" t="s">
        <v>250</v>
      </c>
    </row>
    <row r="148" spans="4:4">
      <c r="D148" s="3" t="s">
        <v>251</v>
      </c>
    </row>
    <row r="149" spans="4:4">
      <c r="D149" s="3" t="s">
        <v>252</v>
      </c>
    </row>
    <row r="150" spans="4:4">
      <c r="D150" s="3" t="s">
        <v>253</v>
      </c>
    </row>
    <row r="151" spans="4:4">
      <c r="D151" s="3" t="s">
        <v>254</v>
      </c>
    </row>
    <row r="152" spans="4:4">
      <c r="D152" s="3" t="s">
        <v>255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file>

<file path=customXml/itemProps2.xml><?xml version="1.0" encoding="utf-8"?>
<ds:datastoreItem xmlns:ds="http://schemas.openxmlformats.org/officeDocument/2006/customXml" ds:itemID="{9CF1067B-2A29-4BD6-88AC-676082F1892C}"/>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2023-03-07T16:36:36Z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