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1"/>
  <workbookPr defaultThemeVersion="166925"/>
  <mc:AlternateContent xmlns:mc="http://schemas.openxmlformats.org/markup-compatibility/2006">
    <mc:Choice Requires="x15">
      <x15ac:absPath xmlns:x15ac="http://schemas.microsoft.com/office/spreadsheetml/2010/11/ac" url="\\corporate\SocServ\Adults\HCL Business Improvement Team\PMO\Programmes\Better Care Fund\9. Main BCF  iBCF Folder\00000. BCF Winter monies - 22-23\000. Fortnightly reporting\20230120\"/>
    </mc:Choice>
  </mc:AlternateContent>
  <xr:revisionPtr revIDLastSave="2" documentId="11_193AAA8D23E13C0A19B35DB054C67CEF30DC4000" xr6:coauthVersionLast="47" xr6:coauthVersionMax="47" xr10:uidLastSave="{87891118-7E0E-4C18-B274-45A6B374DDB3}"/>
  <workbookProtection workbookAlgorithmName="SHA-512" workbookHashValue="LKSKQ3Y+ZejJDAe3QVyK3ups25WQdf+eqz1swzRJBgzRMt6OGq6iDigo08WS0MBT4v06yFSam84Dl7yx16nwMA==" workbookSaltValue="IUUH0+lnVqbnfnUkcp4YWw==" workbookSpinCount="100000" lockStructure="1"/>
  <bookViews>
    <workbookView xWindow="0" yWindow="0" windowWidth="15530" windowHeight="7060" firstSheet="1" activeTab="1" xr2:uid="{00000000-000D-0000-FFFF-FFFF00000000}"/>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 r="D38" i="1"/>
  <c r="D35" i="1"/>
  <c r="E36" i="1" l="1"/>
  <c r="D44" i="1"/>
  <c r="E35" i="1"/>
  <c r="E37" i="1"/>
  <c r="E38" i="1"/>
  <c r="E39" i="1"/>
  <c r="E40" i="1"/>
  <c r="E41" i="1"/>
  <c r="E42" i="1"/>
  <c r="E43" i="1"/>
  <c r="E34" i="1"/>
  <c r="F26" i="1"/>
  <c r="F27" i="1"/>
  <c r="F28" i="1"/>
  <c r="F29" i="1"/>
  <c r="F25" i="1"/>
  <c r="C44" i="1"/>
  <c r="E44" i="1" l="1"/>
  <c r="C20" i="1"/>
</calcChain>
</file>

<file path=xl/sharedStrings.xml><?xml version="1.0" encoding="utf-8"?>
<sst xmlns="http://schemas.openxmlformats.org/spreadsheetml/2006/main" count="255" uniqueCount="232">
  <si>
    <t>Cells</t>
  </si>
  <si>
    <t>Guidance</t>
  </si>
  <si>
    <t>Cell C3-C5</t>
  </si>
  <si>
    <t>Please completed with your Health and Wellbeing board, contact name and e-mail address</t>
  </si>
  <si>
    <t>D12-D19 -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</si>
  <si>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</si>
  <si>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D25-D29 -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</si>
  <si>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</si>
  <si>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E25-E29 -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</si>
  <si>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</si>
  <si>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</si>
  <si>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</si>
  <si>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D34-D43- Estimate of residual shortfall in available provision</t>
  </si>
  <si>
    <t>Please estimate the extent to which demand for each service is met. You should only consider demand for this service to support discharge, rather than adult social care demand overall.</t>
  </si>
  <si>
    <t>B50-E50 -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</si>
  <si>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</si>
  <si>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B54-E54 -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</si>
  <si>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</si>
  <si>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(D12,D19), (G25-F29)</t>
  </si>
  <si>
    <t>If needed, please provide a short description of any discrepancies your data may have</t>
  </si>
  <si>
    <t>Notes (E34:E43)</t>
  </si>
  <si>
    <t>For each spend areas, please provide a short description of what the fund is purchasing</t>
  </si>
  <si>
    <t>Adult Social Care Discharge Fund 2022-23 First Activity Reporting Template</t>
  </si>
  <si>
    <t>Heath and Wellbeing Board</t>
  </si>
  <si>
    <t>Luton</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</si>
  <si>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</si>
  <si>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</si>
  <si>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</si>
  <si>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</si>
  <si>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</si>
  <si>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If unclear, please use guidance on the first tab to obtain more information on the requirements for each cell</t>
  </si>
  <si>
    <t>1. Discharges from hospital by service (14 day period from 05/01/23 to 18/01/23)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</si>
  <si>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</si>
  <si>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</si>
  <si>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</si>
  <si>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</si>
  <si>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</si>
  <si>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</si>
  <si>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</si>
  <si>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</si>
  <si>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</si>
  <si>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</si>
  <si>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</si>
  <si>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</si>
  <si>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05/01/23 to 18/01/23)</t>
  </si>
  <si>
    <t>Unit</t>
  </si>
  <si>
    <t xml:space="preserve">Local authority funded social care </t>
  </si>
  <si>
    <t>Funded via ASC Discharge Fund</t>
  </si>
  <si>
    <t>Hours</t>
  </si>
  <si>
    <t xml:space="preserve">These figures include all referrals not just new referrals within this time frame. </t>
  </si>
  <si>
    <t>Number of Beds</t>
  </si>
  <si>
    <t xml:space="preserve">Intermediate care </t>
  </si>
  <si>
    <t xml:space="preserve">The LA does not fund intermediate care beds. However, 30 beds are currently funded by the ICB &amp; there are 9 additional beds funded by the ASC Hospital Discharge fund </t>
  </si>
  <si>
    <t>3. Adult Social Care Discharge Fund (total spending to date)</t>
  </si>
  <si>
    <t>Service type</t>
  </si>
  <si>
    <t>Spend from ICB allocation</t>
  </si>
  <si>
    <t>Spend from LA allocation</t>
  </si>
  <si>
    <t>Total Spend (£)</t>
  </si>
  <si>
    <t xml:space="preserve">With this spending, to what extent do you currently have the capacity to meet need to discharge people into adult social care? </t>
  </si>
  <si>
    <t>Home care or domiciliary care (long term)</t>
  </si>
  <si>
    <t>Home care or domiciliary care (short term - up to 6 weeks)</t>
  </si>
  <si>
    <t>75-99%</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</si>
  <si>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</si>
  <si>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</si>
  <si>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</si>
  <si>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</si>
  <si>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</si>
  <si>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</si>
  <si>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</si>
  <si>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</si>
  <si>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</si>
  <si>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</si>
  <si>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Luton and Dunstable Hospital discharge flow has improved in the period,  the hospital is now at OPEL 3, from OPEL 4 two weeks ago. 
Progress in securing additional workforce and commissioining;
As part of the recruitment incentivisation - Adults Commissioing Team in discussions with Cambridgeshire Community Services to progress the feasibility of  international recruitment of Nurses for residential and Nursing homes in Luton in order to increase capacity. 
Luton's Reablement Service has reported challenges in recruitment for additional staff.  Delays within the recruitment process make it challenging to recruit staff for such a short period of time as DBS , references all take time to verify. Current reablement staff with the Reablement Service are happy to work additional hours which support with facilitating hospital flow. The hours for Reablement in a persons own home on line 26, includes all referrals, both new referrals and exisiting Reablement packages in the 14 day period from 5th January to 18th January - not just new referrals to the service within the time frame.
There are 10 step down beds available across Bedfordshire and Luton. In the past two weeks we have utilised seven beds. Four patients who were admitted from 7th Jan remain in beds as we seek suitable alternative accommodation. Two patients were admitted and discharged, one had 2 day length of stay (LOS) and one had a 8 day LOS. Step down beds have been evidenced to show an impact on reduction from OPEL 4 to OPEL 3.
Discharge Hub - ELFT have now recruited to the Band 6 Social Worker who will be focused on Luton. Recruitment to the other Social Worker posts to focus on Bedford and Central Beds in ongoing, with interviews taking place this week and next week, and one post offered via agency (awaiting acceptance). The Administrator post also remains out to recrutment. Through the current posts, across Bedfordshire and Luton, we have been able to facilitiate four complex discharges from the inpatient wards (2) and acute hospitals (2). Recruitment for the Peer Support Worker post is ongoing, ELFT are going to focus on this w/c 23 Jan and if they cannot find someone to fill the post, they will review the viability of the post. 
The Luton Dementia Intensive Suppoert Service (DISS) is live and the team has now been fully recruited to. Information about the service has been distributed to Care Homes including leaflets, referral pathway and referral forms. We have started to receive some referrals but uptake has been limited. Actions we will be taking including using the Support Worker to call Care Homes directly and meeting with Luton CMHT to speak about service users in Care Homes and what the DISS team can offer. There has been one discharge the team have facilitated from a patient who had been in Luton &amp; Dunstable hospital for nine weeks, and was able to be discharged into a care home last week.</t>
  </si>
  <si>
    <t>Narrative section 2 - Information to support evaluation</t>
  </si>
  <si>
    <t>Please use this section to briefly describe:
i) Any barriers/challenges you have faced in spending the ASC DF
ii) Level of confidence in your ability to spend the funding to impact on discharge delays.</t>
  </si>
  <si>
    <t xml:space="preserve">Luton continues to work at pace and in partnership to address discharge challenges. Two weeks ago, prior to the implementation of key Hospital Discharge funded plans, the Luton and Dunstable Hospital was at rated as OPEL 4.  As the implementation of the plans has progressed, in particular the interim DISS provision, additional residential and nursing beds, increased capacity in the domiciliary care market, the flow into the discharge pathways has improved and the hospital is now at OPEL 3. 
Daily meetings with the Integrated Hospital Discharge team include adult social care, adults commissioning and the care placement team, to ensure that the pathway flow continues to improve and whether the funding would benefit from alignment to other areas of the pathway based on issues and needs arising.  Discharge needs are relative to the individuals within the hospitals’ care and the response to need and demand is not fixed in stone. As such, the fund and support offers need to reflect a point in time, as well as satisfy known service provision gaps and demand. Relationships and frequent communication between the pathway teams and the acute, are key to ensuring system and funding flexibility, if we are to understand and address the in short and medium term, and long term where feasible.  
It is also important to reiterate, that the impact of the fund during a winter of unprecedented pressures is predicated on the following:
1. The workforce remains is sufficient to match demands - concerns around staff sickness need to be noted.
2. There are no further Covid or other transmissible outbreak waves.
3. The workforce inside the Acute remains stable i.e. Pharmacy 
4. There being sufficient social care/dom care capacity due to additional escalation beds being opened and that workforce remains sufficient to match the ‘new ‘demand
The Luton and Dunstable Integrated Hospital Discharge Team have a history of strong collaboration and relationships across the discharge pathways. Using established connectivity and integrated ways of working, the fund is facilitating the collective teams to address the shifting needs and increasing demand that the acute and adult social care are now facing.
In the process of allocating the Adult Social Care Hospital Discharge Fund, Luton colleagues have highlighted areas where further funding could achieve additional impact. 
A few areas that are raising concerns and are not addressed in this particular funding allocation include:
• Placement Team capacity within the Integrated Hospital Discharge Hub. Currently Luton has a member of the Placement Team sitting with the Integrated Hospital Discharge Hub 2 days a week. The impact on discharges has been notable, arising from a comprehensive understanding of residential and nursing homes and the established relationships between the team and Care Managers. 7 days a week support would enhance the outcomes even further and facilitate pro-active rather than reactive interaction with the homes.
• The Reablement team are an essential cog in the discharge pathway. The team remains stretched despite the funding from the first HD fund and would be able to support more discharge packages if provided with further funding to increase the capacity within the team.
• As discharge flow improves, the increased acuity of discharges has shown a notable shift in the demand and pressure on the Community Equipment Services. Additional funding would ensure the discharge demand is mirrored in the equipment demand, further reducing risk of delays. 
• Increase in safeguarding issues has seen pressure on the team, additional capacity would ensure that the increased demand is addressed
• The increase in community beds has highlighted the need for additional social worker capacity to service the D2A beds.
• Care market recruitment remains an on-going issue. Pay levels are central to the issue. This requires a national approach if the provider market is to remain stable. However, a new approach to recruitment is required to attract and keep in the roles. This is an area that the Luton Adults Commissioning Team are reviewing but will require long term funding rather than one off injections of monies.
The list above is not comprehensive and more areas of concern are noted but it is hoped that in highlighting some of the above, it will support Luton’s comments in our first submission and highlight the timing of the fund landing, the turnaround time for decisions on allocations and the value of the fund, do not solely address the need and demand.
</t>
  </si>
  <si>
    <t xml:space="preserve">Once completed, this activity return should be sent to england.bettercarefundteam@nhs.net by 20th January 2023.  </t>
  </si>
  <si>
    <t>ASC Discharge Fund Spending to date percentages</t>
  </si>
  <si>
    <t>HWB</t>
  </si>
  <si>
    <t>Barking and Dagenham</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</si>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</sst>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65">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3"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Border="1" applyAlignment="1">
      <alignment horizontal="center" vertical="top" wrapText="1"/>
    </xf>
    <xf numFmtId="0" fontId="8" fillId="0" borderId="7" xfId="0" applyFont="1" applyBorder="1" applyAlignment="1">
      <alignment horizontal="center" vertical="top" wrapText="1"/>
    </xf>
    <xf numFmtId="0" fontId="8" fillId="0" borderId="6" xfId="0" applyFont="1" applyBorder="1" applyAlignment="1">
      <alignment horizontal="center" vertical="top" wrapText="1"/>
    </xf>
    <xf numFmtId="0" fontId="3" fillId="0" borderId="3"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4" fillId="0" borderId="3" xfId="0" applyFont="1" applyBorder="1" applyAlignment="1">
      <alignment wrapText="1"/>
    </xf>
    <xf numFmtId="0" fontId="4" fillId="0" borderId="7" xfId="0" applyFont="1" applyBorder="1" applyAlignment="1">
      <alignment wrapText="1"/>
    </xf>
    <xf numFmtId="0" fontId="4" fillId="0" borderId="6" xfId="0" applyFont="1" applyBorder="1" applyAlignment="1">
      <alignment wrapText="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4">
    <cellStyle name="Currency" xfId="2" builtinId="4"/>
    <cellStyle name="Currency 2" xfId="3" xr:uid="{00000000-0005-0000-0000-000001000000}"/>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opLeftCell="A3" zoomScale="90" zoomScaleNormal="90" workbookViewId="0">
      <selection activeCell="B5" sqref="B5"/>
    </sheetView>
  </sheetViews>
  <sheetFormatPr defaultColWidth="8.85546875" defaultRowHeight="14.1"/>
  <cols>
    <col min="1" max="1" width="51.140625" style="5" customWidth="1"/>
    <col min="2" max="2" width="97.140625" style="5" customWidth="1"/>
    <col min="3" max="16384" width="8.85546875" style="4"/>
  </cols>
  <sheetData>
    <row r="1" spans="1:2">
      <c r="A1" s="6" t="s">
        <v>0</v>
      </c>
      <c r="B1" s="6" t="s">
        <v>1</v>
      </c>
    </row>
    <row r="2" spans="1:2" ht="21.6" customHeight="1">
      <c r="A2" s="41" t="s">
        <v>2</v>
      </c>
      <c r="B2" s="7" t="s">
        <v>3</v>
      </c>
    </row>
    <row r="3" spans="1:2" ht="56.1">
      <c r="A3" s="42" t="s">
        <v>4</v>
      </c>
      <c r="B3" s="8" t="s">
        <v>5</v>
      </c>
    </row>
    <row r="4" spans="1:2" ht="69.95">
      <c r="A4" s="42" t="s">
        <v>6</v>
      </c>
      <c r="B4" s="8" t="s">
        <v>7</v>
      </c>
    </row>
    <row r="5" spans="1:2" ht="56.1">
      <c r="A5" s="42" t="s">
        <v>8</v>
      </c>
      <c r="B5" s="8" t="s">
        <v>9</v>
      </c>
    </row>
    <row r="6" spans="1:2" ht="56.1">
      <c r="A6" s="42" t="s">
        <v>10</v>
      </c>
      <c r="B6" s="8" t="s">
        <v>11</v>
      </c>
    </row>
    <row r="7" spans="1:2" ht="27.95">
      <c r="A7" s="42" t="s">
        <v>12</v>
      </c>
      <c r="B7" s="8" t="s">
        <v>13</v>
      </c>
    </row>
    <row r="8" spans="1:2" ht="42">
      <c r="A8" s="42" t="s">
        <v>14</v>
      </c>
      <c r="B8" s="8" t="s">
        <v>15</v>
      </c>
    </row>
    <row r="9" spans="1:2" ht="42">
      <c r="A9" s="42" t="s">
        <v>16</v>
      </c>
      <c r="B9" s="8" t="s">
        <v>17</v>
      </c>
    </row>
    <row r="10" spans="1:2">
      <c r="A10" s="42" t="s">
        <v>18</v>
      </c>
      <c r="B10" s="8" t="s">
        <v>19</v>
      </c>
    </row>
    <row r="11" spans="1:2">
      <c r="A11" s="42" t="s">
        <v>20</v>
      </c>
      <c r="B11" s="8" t="s">
        <v>21</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56"/>
  <sheetViews>
    <sheetView tabSelected="1" zoomScale="70" zoomScaleNormal="70" workbookViewId="0">
      <selection activeCell="B7" sqref="B7:D7"/>
    </sheetView>
  </sheetViews>
  <sheetFormatPr defaultColWidth="8.85546875" defaultRowHeight="14.1"/>
  <cols>
    <col min="1" max="1" width="4" style="4" customWidth="1"/>
    <col min="2" max="2" width="94.8554687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6">
      <c r="B1" s="48" t="s">
        <v>22</v>
      </c>
      <c r="C1" s="49"/>
      <c r="D1" s="49"/>
    </row>
    <row r="3" spans="2:4">
      <c r="B3" s="9" t="s">
        <v>23</v>
      </c>
      <c r="C3" s="10" t="s">
        <v>24</v>
      </c>
    </row>
    <row r="4" spans="2:4" ht="15">
      <c r="B4" s="9" t="s">
        <v>25</v>
      </c>
      <c r="C4" s="10" t="s">
        <v>26</v>
      </c>
    </row>
    <row r="5" spans="2:4" ht="15">
      <c r="B5" s="9" t="s">
        <v>27</v>
      </c>
      <c r="C5" s="10" t="s">
        <v>26</v>
      </c>
      <c r="D5" s="11"/>
    </row>
    <row r="6" spans="2:4" ht="30.6" customHeight="1">
      <c r="B6" s="46" t="s">
        <v>28</v>
      </c>
      <c r="C6" s="46"/>
      <c r="D6" s="47"/>
    </row>
    <row r="7" spans="2:4" ht="32.1" customHeight="1">
      <c r="B7" s="46" t="s">
        <v>29</v>
      </c>
      <c r="C7" s="46"/>
      <c r="D7" s="46"/>
    </row>
    <row r="8" spans="2:4" ht="17.100000000000001" customHeight="1">
      <c r="B8" s="59" t="s">
        <v>30</v>
      </c>
      <c r="C8" s="59"/>
      <c r="D8" s="59"/>
    </row>
    <row r="9" spans="2:4" ht="14.1" customHeight="1">
      <c r="B9" s="12"/>
      <c r="C9" s="12"/>
      <c r="D9" s="12"/>
    </row>
    <row r="10" spans="2:4">
      <c r="B10" s="13" t="s">
        <v>31</v>
      </c>
    </row>
    <row r="11" spans="2:4">
      <c r="B11" s="14" t="s">
        <v>32</v>
      </c>
      <c r="C11" s="15" t="s">
        <v>33</v>
      </c>
      <c r="D11" s="16" t="s">
        <v>34</v>
      </c>
    </row>
    <row r="12" spans="2:4">
      <c r="B12" s="17" t="s">
        <v>35</v>
      </c>
      <c r="C12" s="18">
        <v>51</v>
      </c>
      <c r="D12" s="10"/>
    </row>
    <row r="13" spans="2:4">
      <c r="B13" s="17" t="s">
        <v>36</v>
      </c>
      <c r="C13" s="18">
        <v>28</v>
      </c>
      <c r="D13" s="10"/>
    </row>
    <row r="14" spans="2:4">
      <c r="B14" s="17" t="s">
        <v>37</v>
      </c>
      <c r="C14" s="18">
        <v>7</v>
      </c>
      <c r="D14" s="10"/>
    </row>
    <row r="15" spans="2:4">
      <c r="B15" s="17" t="s">
        <v>38</v>
      </c>
      <c r="C15" s="18">
        <v>8</v>
      </c>
      <c r="D15" s="10"/>
    </row>
    <row r="16" spans="2:4">
      <c r="B16" s="17" t="s">
        <v>39</v>
      </c>
      <c r="C16" s="18">
        <v>18</v>
      </c>
      <c r="D16" s="10"/>
    </row>
    <row r="17" spans="2:7">
      <c r="B17" s="17" t="s">
        <v>40</v>
      </c>
      <c r="C17" s="18">
        <v>5</v>
      </c>
      <c r="D17" s="10"/>
    </row>
    <row r="18" spans="2:7">
      <c r="B18" s="17" t="s">
        <v>41</v>
      </c>
      <c r="C18" s="18">
        <v>0</v>
      </c>
      <c r="D18" s="10"/>
    </row>
    <row r="19" spans="2:7">
      <c r="B19" s="17" t="s">
        <v>42</v>
      </c>
      <c r="C19" s="18">
        <v>0</v>
      </c>
      <c r="D19" s="10"/>
    </row>
    <row r="20" spans="2:7">
      <c r="B20" s="20" t="s">
        <v>43</v>
      </c>
      <c r="C20" s="20">
        <f>SUM(C12:C19)</f>
        <v>117</v>
      </c>
      <c r="D20" s="21"/>
    </row>
    <row r="21" spans="2:7">
      <c r="B21" s="22"/>
      <c r="C21" s="23"/>
    </row>
    <row r="22" spans="2:7">
      <c r="B22" s="24"/>
    </row>
    <row r="23" spans="2:7">
      <c r="B23" s="24" t="s">
        <v>44</v>
      </c>
      <c r="C23" s="25"/>
    </row>
    <row r="24" spans="2:7">
      <c r="B24" s="16" t="s">
        <v>32</v>
      </c>
      <c r="C24" s="16" t="s">
        <v>45</v>
      </c>
      <c r="D24" s="16" t="s">
        <v>46</v>
      </c>
      <c r="E24" s="16" t="s">
        <v>47</v>
      </c>
      <c r="F24" s="16" t="s">
        <v>43</v>
      </c>
      <c r="G24" s="16" t="s">
        <v>34</v>
      </c>
    </row>
    <row r="25" spans="2:7" ht="56.1">
      <c r="B25" s="26" t="s">
        <v>35</v>
      </c>
      <c r="C25" s="19" t="s">
        <v>48</v>
      </c>
      <c r="D25" s="27">
        <v>31803</v>
      </c>
      <c r="E25" s="27">
        <v>3116</v>
      </c>
      <c r="F25" s="27">
        <f>SUM(D25:E25)</f>
        <v>34919</v>
      </c>
      <c r="G25" s="10" t="s">
        <v>49</v>
      </c>
    </row>
    <row r="26" spans="2:7" ht="56.1">
      <c r="B26" s="8" t="s">
        <v>36</v>
      </c>
      <c r="C26" s="19" t="s">
        <v>48</v>
      </c>
      <c r="D26" s="27">
        <v>964</v>
      </c>
      <c r="E26" s="27">
        <v>184</v>
      </c>
      <c r="F26" s="27">
        <f t="shared" ref="F26:F29" si="0">SUM(D26:E26)</f>
        <v>1148</v>
      </c>
      <c r="G26" s="10" t="s">
        <v>49</v>
      </c>
    </row>
    <row r="27" spans="2:7" ht="56.1">
      <c r="B27" s="8" t="s">
        <v>37</v>
      </c>
      <c r="C27" s="19" t="s">
        <v>50</v>
      </c>
      <c r="D27" s="27">
        <v>438</v>
      </c>
      <c r="E27" s="27">
        <v>18</v>
      </c>
      <c r="F27" s="27">
        <f t="shared" si="0"/>
        <v>456</v>
      </c>
      <c r="G27" s="10" t="s">
        <v>49</v>
      </c>
    </row>
    <row r="28" spans="2:7" ht="56.1">
      <c r="B28" s="8" t="s">
        <v>38</v>
      </c>
      <c r="C28" s="19" t="s">
        <v>50</v>
      </c>
      <c r="D28" s="27">
        <v>104</v>
      </c>
      <c r="E28" s="27">
        <v>11</v>
      </c>
      <c r="F28" s="27">
        <f t="shared" si="0"/>
        <v>115</v>
      </c>
      <c r="G28" s="10" t="s">
        <v>49</v>
      </c>
    </row>
    <row r="29" spans="2:7" ht="126">
      <c r="B29" s="28" t="s">
        <v>51</v>
      </c>
      <c r="C29" s="19" t="s">
        <v>50</v>
      </c>
      <c r="D29" s="29">
        <v>0</v>
      </c>
      <c r="E29" s="29">
        <v>9</v>
      </c>
      <c r="F29" s="27">
        <f t="shared" si="0"/>
        <v>9</v>
      </c>
      <c r="G29" s="10" t="s">
        <v>52</v>
      </c>
    </row>
    <row r="30" spans="2:7">
      <c r="D30" s="30"/>
      <c r="E30" s="30"/>
    </row>
    <row r="32" spans="2:7">
      <c r="B32" s="60" t="s">
        <v>53</v>
      </c>
      <c r="C32" s="61"/>
      <c r="D32" s="61"/>
    </row>
    <row r="33" spans="2:7" ht="84">
      <c r="B33" s="16" t="s">
        <v>54</v>
      </c>
      <c r="C33" s="16" t="s">
        <v>55</v>
      </c>
      <c r="D33" s="16" t="s">
        <v>56</v>
      </c>
      <c r="E33" s="16" t="s">
        <v>57</v>
      </c>
      <c r="F33" s="31" t="s">
        <v>58</v>
      </c>
      <c r="G33" s="16" t="s">
        <v>34</v>
      </c>
    </row>
    <row r="34" spans="2:7">
      <c r="B34" s="32" t="s">
        <v>59</v>
      </c>
      <c r="C34" s="33">
        <v>0</v>
      </c>
      <c r="D34" s="33">
        <v>0</v>
      </c>
      <c r="E34" s="33">
        <f>D34+C34</f>
        <v>0</v>
      </c>
      <c r="F34" s="19"/>
      <c r="G34" s="10"/>
    </row>
    <row r="35" spans="2:7">
      <c r="B35" s="34" t="s">
        <v>60</v>
      </c>
      <c r="C35" s="33">
        <v>24444</v>
      </c>
      <c r="D35" s="33">
        <f>55305+110997</f>
        <v>166302</v>
      </c>
      <c r="E35" s="33">
        <f t="shared" ref="E35:E43" si="1">D35+C35</f>
        <v>190746</v>
      </c>
      <c r="F35" s="19" t="s">
        <v>61</v>
      </c>
      <c r="G35" s="10"/>
    </row>
    <row r="36" spans="2:7">
      <c r="B36" s="28" t="s">
        <v>62</v>
      </c>
      <c r="C36" s="33">
        <v>203895</v>
      </c>
      <c r="D36" s="33">
        <v>0</v>
      </c>
      <c r="E36" s="33">
        <f t="shared" si="1"/>
        <v>203895</v>
      </c>
      <c r="F36" s="19" t="s">
        <v>61</v>
      </c>
      <c r="G36" s="10"/>
    </row>
    <row r="37" spans="2:7">
      <c r="B37" s="28" t="s">
        <v>36</v>
      </c>
      <c r="C37" s="33">
        <v>2782.1</v>
      </c>
      <c r="D37" s="33">
        <v>14556.4</v>
      </c>
      <c r="E37" s="33">
        <f t="shared" si="1"/>
        <v>17338.5</v>
      </c>
      <c r="F37" s="19">
        <v>1</v>
      </c>
      <c r="G37" s="10"/>
    </row>
    <row r="38" spans="2:7">
      <c r="B38" s="28" t="s">
        <v>63</v>
      </c>
      <c r="C38" s="33">
        <v>0</v>
      </c>
      <c r="D38" s="33">
        <f>9384+31000</f>
        <v>40384</v>
      </c>
      <c r="E38" s="33">
        <f t="shared" si="1"/>
        <v>40384</v>
      </c>
      <c r="F38" s="19" t="s">
        <v>61</v>
      </c>
      <c r="G38" s="10"/>
    </row>
    <row r="39" spans="2:7">
      <c r="B39" s="28" t="s">
        <v>64</v>
      </c>
      <c r="C39" s="33">
        <v>0</v>
      </c>
      <c r="D39" s="33">
        <v>0</v>
      </c>
      <c r="E39" s="33">
        <f t="shared" si="1"/>
        <v>0</v>
      </c>
      <c r="F39" s="19"/>
      <c r="G39" s="10"/>
    </row>
    <row r="40" spans="2:7">
      <c r="B40" s="35" t="s">
        <v>65</v>
      </c>
      <c r="C40" s="33">
        <v>0</v>
      </c>
      <c r="D40" s="33">
        <f>11647+10029</f>
        <v>21676</v>
      </c>
      <c r="E40" s="33">
        <f t="shared" si="1"/>
        <v>21676</v>
      </c>
      <c r="F40" s="19" t="s">
        <v>61</v>
      </c>
      <c r="G40" s="10"/>
    </row>
    <row r="41" spans="2:7">
      <c r="B41" s="35" t="s">
        <v>66</v>
      </c>
      <c r="C41" s="33">
        <v>35224</v>
      </c>
      <c r="D41" s="33">
        <v>0</v>
      </c>
      <c r="E41" s="33">
        <f t="shared" si="1"/>
        <v>35224</v>
      </c>
      <c r="F41" s="19" t="s">
        <v>61</v>
      </c>
      <c r="G41" s="10"/>
    </row>
    <row r="42" spans="2:7">
      <c r="B42" s="35" t="s">
        <v>67</v>
      </c>
      <c r="C42" s="33">
        <v>6402</v>
      </c>
      <c r="D42" s="33">
        <v>0</v>
      </c>
      <c r="E42" s="33">
        <f t="shared" si="1"/>
        <v>6402</v>
      </c>
      <c r="F42" s="19">
        <v>1</v>
      </c>
      <c r="G42" s="10"/>
    </row>
    <row r="43" spans="2:7">
      <c r="B43" s="35" t="s">
        <v>68</v>
      </c>
      <c r="C43" s="33">
        <v>0</v>
      </c>
      <c r="D43" s="33">
        <v>0</v>
      </c>
      <c r="E43" s="33">
        <f t="shared" si="1"/>
        <v>0</v>
      </c>
      <c r="F43" s="19"/>
      <c r="G43" s="10"/>
    </row>
    <row r="44" spans="2:7">
      <c r="B44" s="36" t="s">
        <v>43</v>
      </c>
      <c r="C44" s="37">
        <f>SUM(C34:C43)</f>
        <v>272747.09999999998</v>
      </c>
      <c r="D44" s="37">
        <f t="shared" ref="D44:E44" si="2">SUM(D34:D43)</f>
        <v>242918.39999999999</v>
      </c>
      <c r="E44" s="37">
        <f t="shared" si="2"/>
        <v>515665.5</v>
      </c>
      <c r="F44" s="28"/>
      <c r="G44" s="28"/>
    </row>
    <row r="45" spans="2:7">
      <c r="B45" s="38"/>
      <c r="C45" s="39"/>
    </row>
    <row r="46" spans="2:7">
      <c r="B46" s="38"/>
    </row>
    <row r="47" spans="2:7">
      <c r="B47" s="38" t="s">
        <v>69</v>
      </c>
    </row>
    <row r="48" spans="2:7" ht="19.5" customHeight="1">
      <c r="B48" s="53" t="s">
        <v>70</v>
      </c>
      <c r="C48" s="54"/>
      <c r="D48" s="54"/>
      <c r="E48" s="55"/>
    </row>
    <row r="49" spans="2:5" ht="135" customHeight="1">
      <c r="B49" s="50" t="s">
        <v>71</v>
      </c>
      <c r="C49" s="51"/>
      <c r="D49" s="51"/>
      <c r="E49" s="52"/>
    </row>
    <row r="50" spans="2:5" ht="146.1" customHeight="1">
      <c r="B50" s="43" t="s">
        <v>72</v>
      </c>
      <c r="C50" s="44"/>
      <c r="D50" s="44"/>
      <c r="E50" s="45"/>
    </row>
    <row r="52" spans="2:5">
      <c r="B52" s="62" t="s">
        <v>73</v>
      </c>
      <c r="C52" s="63"/>
      <c r="D52" s="63"/>
      <c r="E52" s="64"/>
    </row>
    <row r="53" spans="2:5" ht="62.45" customHeight="1">
      <c r="B53" s="56" t="s">
        <v>74</v>
      </c>
      <c r="C53" s="57"/>
      <c r="D53" s="57"/>
      <c r="E53" s="58"/>
    </row>
    <row r="54" spans="2:5" ht="87" customHeight="1">
      <c r="B54" s="43" t="s">
        <v>75</v>
      </c>
      <c r="C54" s="44"/>
      <c r="D54" s="44"/>
      <c r="E54" s="45"/>
    </row>
    <row r="56" spans="2:5" ht="37.35" customHeight="1">
      <c r="B56" s="40" t="s">
        <v>76</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00000000-0002-0000-0100-000000000000}">
      <formula1>ISNUMBER(C12)</formula1>
    </dataValidation>
    <dataValidation type="list" allowBlank="1" showInputMessage="1" showErrorMessage="1" sqref="C30" xr:uid="{00000000-0002-0000-0100-000001000000}">
      <formula1>"Number of Beds, Other (Specify in Notes)"</formula1>
    </dataValidation>
    <dataValidation type="decimal" allowBlank="1" showInputMessage="1" showErrorMessage="1" sqref="D34:E43" xr:uid="{00000000-0002-0000-0100-000002000000}">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dropdown!$A$2:$A$6</xm:f>
          </x14:formula1>
          <xm:sqref>D46</xm:sqref>
        </x14:dataValidation>
        <x14:dataValidation type="list" allowBlank="1" showInputMessage="1" showErrorMessage="1" xr:uid="{00000000-0002-0000-0100-000004000000}">
          <x14:formula1>
            <xm:f>dropdown!$D$2:$D$152</xm:f>
          </x14:formula1>
          <xm:sqref>C3</xm:sqref>
        </x14:dataValidation>
        <x14:dataValidation type="list" allowBlank="1" showInputMessage="1" showErrorMessage="1" xr:uid="{00000000-0002-0000-0100-000005000000}">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2"/>
  <sheetViews>
    <sheetView workbookViewId="0">
      <selection activeCell="D18" sqref="D18"/>
    </sheetView>
  </sheetViews>
  <sheetFormatPr defaultRowHeight="14.45"/>
  <cols>
    <col min="1" max="1" width="46.140625" bestFit="1" customWidth="1"/>
  </cols>
  <sheetData>
    <row r="1" spans="1:4">
      <c r="A1" t="s">
        <v>77</v>
      </c>
      <c r="D1" t="s">
        <v>78</v>
      </c>
    </row>
    <row r="2" spans="1:4">
      <c r="A2" s="1">
        <v>1</v>
      </c>
      <c r="D2" s="3" t="s">
        <v>79</v>
      </c>
    </row>
    <row r="3" spans="1:4">
      <c r="A3" s="2" t="s">
        <v>61</v>
      </c>
      <c r="D3" s="3" t="s">
        <v>80</v>
      </c>
    </row>
    <row r="4" spans="1:4">
      <c r="A4" s="2" t="s">
        <v>81</v>
      </c>
      <c r="D4" s="3" t="s">
        <v>82</v>
      </c>
    </row>
    <row r="5" spans="1:4">
      <c r="A5" s="2" t="s">
        <v>83</v>
      </c>
      <c r="D5" s="3" t="s">
        <v>84</v>
      </c>
    </row>
    <row r="6" spans="1:4">
      <c r="A6" s="2" t="s">
        <v>85</v>
      </c>
      <c r="D6" s="3" t="s">
        <v>86</v>
      </c>
    </row>
    <row r="7" spans="1:4">
      <c r="A7" s="1">
        <v>0</v>
      </c>
      <c r="D7" s="3" t="s">
        <v>87</v>
      </c>
    </row>
    <row r="8" spans="1:4">
      <c r="D8" s="3" t="s">
        <v>88</v>
      </c>
    </row>
    <row r="9" spans="1:4">
      <c r="D9" s="3" t="s">
        <v>89</v>
      </c>
    </row>
    <row r="10" spans="1:4">
      <c r="D10" s="3" t="s">
        <v>90</v>
      </c>
    </row>
    <row r="11" spans="1:4">
      <c r="D11" s="3" t="s">
        <v>91</v>
      </c>
    </row>
    <row r="12" spans="1:4">
      <c r="D12" s="3" t="s">
        <v>92</v>
      </c>
    </row>
    <row r="13" spans="1:4">
      <c r="D13" s="3" t="s">
        <v>93</v>
      </c>
    </row>
    <row r="14" spans="1:4">
      <c r="D14" s="3" t="s">
        <v>94</v>
      </c>
    </row>
    <row r="15" spans="1:4">
      <c r="D15" s="3" t="s">
        <v>95</v>
      </c>
    </row>
    <row r="16" spans="1:4">
      <c r="D16" s="3" t="s">
        <v>96</v>
      </c>
    </row>
    <row r="17" spans="4:4">
      <c r="D17" s="3" t="s">
        <v>97</v>
      </c>
    </row>
    <row r="18" spans="4:4">
      <c r="D18" s="3" t="s">
        <v>98</v>
      </c>
    </row>
    <row r="19" spans="4:4">
      <c r="D19" s="3" t="s">
        <v>99</v>
      </c>
    </row>
    <row r="20" spans="4:4">
      <c r="D20" s="3" t="s">
        <v>100</v>
      </c>
    </row>
    <row r="21" spans="4:4">
      <c r="D21" s="3" t="s">
        <v>101</v>
      </c>
    </row>
    <row r="22" spans="4:4">
      <c r="D22" s="3" t="s">
        <v>102</v>
      </c>
    </row>
    <row r="23" spans="4:4">
      <c r="D23" s="3" t="s">
        <v>103</v>
      </c>
    </row>
    <row r="24" spans="4:4">
      <c r="D24" s="3" t="s">
        <v>104</v>
      </c>
    </row>
    <row r="25" spans="4:4">
      <c r="D25" s="3" t="s">
        <v>105</v>
      </c>
    </row>
    <row r="26" spans="4:4">
      <c r="D26" s="3" t="s">
        <v>106</v>
      </c>
    </row>
    <row r="27" spans="4:4">
      <c r="D27" s="3" t="s">
        <v>107</v>
      </c>
    </row>
    <row r="28" spans="4:4">
      <c r="D28" s="3" t="s">
        <v>108</v>
      </c>
    </row>
    <row r="29" spans="4:4">
      <c r="D29" s="3" t="s">
        <v>109</v>
      </c>
    </row>
    <row r="30" spans="4:4">
      <c r="D30" s="3" t="s">
        <v>110</v>
      </c>
    </row>
    <row r="31" spans="4:4">
      <c r="D31" s="3" t="s">
        <v>111</v>
      </c>
    </row>
    <row r="32" spans="4:4">
      <c r="D32" s="3" t="s">
        <v>112</v>
      </c>
    </row>
    <row r="33" spans="4:4">
      <c r="D33" s="3" t="s">
        <v>113</v>
      </c>
    </row>
    <row r="34" spans="4:4">
      <c r="D34" s="3" t="s">
        <v>114</v>
      </c>
    </row>
    <row r="35" spans="4:4">
      <c r="D35" s="3" t="s">
        <v>115</v>
      </c>
    </row>
    <row r="36" spans="4:4">
      <c r="D36" s="3" t="s">
        <v>116</v>
      </c>
    </row>
    <row r="37" spans="4:4">
      <c r="D37" s="3" t="s">
        <v>117</v>
      </c>
    </row>
    <row r="38" spans="4:4">
      <c r="D38" s="3" t="s">
        <v>118</v>
      </c>
    </row>
    <row r="39" spans="4:4">
      <c r="D39" s="3" t="s">
        <v>119</v>
      </c>
    </row>
    <row r="40" spans="4:4">
      <c r="D40" s="3" t="s">
        <v>120</v>
      </c>
    </row>
    <row r="41" spans="4:4">
      <c r="D41" s="3" t="s">
        <v>121</v>
      </c>
    </row>
    <row r="42" spans="4:4">
      <c r="D42" s="3" t="s">
        <v>122</v>
      </c>
    </row>
    <row r="43" spans="4:4">
      <c r="D43" s="3" t="s">
        <v>123</v>
      </c>
    </row>
    <row r="44" spans="4:4">
      <c r="D44" s="3" t="s">
        <v>124</v>
      </c>
    </row>
    <row r="45" spans="4:4">
      <c r="D45" s="3" t="s">
        <v>125</v>
      </c>
    </row>
    <row r="46" spans="4:4">
      <c r="D46" s="3" t="s">
        <v>126</v>
      </c>
    </row>
    <row r="47" spans="4:4">
      <c r="D47" s="3" t="s">
        <v>127</v>
      </c>
    </row>
    <row r="48" spans="4:4">
      <c r="D48" s="3" t="s">
        <v>128</v>
      </c>
    </row>
    <row r="49" spans="4:4">
      <c r="D49" s="3" t="s">
        <v>129</v>
      </c>
    </row>
    <row r="50" spans="4:4">
      <c r="D50" s="3" t="s">
        <v>130</v>
      </c>
    </row>
    <row r="51" spans="4:4">
      <c r="D51" s="3" t="s">
        <v>131</v>
      </c>
    </row>
    <row r="52" spans="4:4">
      <c r="D52" s="3" t="s">
        <v>132</v>
      </c>
    </row>
    <row r="53" spans="4:4">
      <c r="D53" s="3" t="s">
        <v>133</v>
      </c>
    </row>
    <row r="54" spans="4:4">
      <c r="D54" s="3" t="s">
        <v>134</v>
      </c>
    </row>
    <row r="55" spans="4:4">
      <c r="D55" s="3" t="s">
        <v>135</v>
      </c>
    </row>
    <row r="56" spans="4:4">
      <c r="D56" s="3" t="s">
        <v>136</v>
      </c>
    </row>
    <row r="57" spans="4:4">
      <c r="D57" s="3" t="s">
        <v>137</v>
      </c>
    </row>
    <row r="58" spans="4:4">
      <c r="D58" s="3" t="s">
        <v>138</v>
      </c>
    </row>
    <row r="59" spans="4:4">
      <c r="D59" s="3" t="s">
        <v>139</v>
      </c>
    </row>
    <row r="60" spans="4:4">
      <c r="D60" s="3" t="s">
        <v>140</v>
      </c>
    </row>
    <row r="61" spans="4:4">
      <c r="D61" s="3" t="s">
        <v>141</v>
      </c>
    </row>
    <row r="62" spans="4:4">
      <c r="D62" s="3" t="s">
        <v>142</v>
      </c>
    </row>
    <row r="63" spans="4:4">
      <c r="D63" s="3" t="s">
        <v>143</v>
      </c>
    </row>
    <row r="64" spans="4:4">
      <c r="D64" s="3" t="s">
        <v>144</v>
      </c>
    </row>
    <row r="65" spans="4:4">
      <c r="D65" s="3" t="s">
        <v>145</v>
      </c>
    </row>
    <row r="66" spans="4:4">
      <c r="D66" s="3" t="s">
        <v>146</v>
      </c>
    </row>
    <row r="67" spans="4:4">
      <c r="D67" s="3" t="s">
        <v>147</v>
      </c>
    </row>
    <row r="68" spans="4:4">
      <c r="D68" s="3" t="s">
        <v>148</v>
      </c>
    </row>
    <row r="69" spans="4:4">
      <c r="D69" s="3" t="s">
        <v>149</v>
      </c>
    </row>
    <row r="70" spans="4:4">
      <c r="D70" s="3" t="s">
        <v>150</v>
      </c>
    </row>
    <row r="71" spans="4:4">
      <c r="D71" s="3" t="s">
        <v>151</v>
      </c>
    </row>
    <row r="72" spans="4:4">
      <c r="D72" s="3" t="s">
        <v>152</v>
      </c>
    </row>
    <row r="73" spans="4:4">
      <c r="D73" s="3" t="s">
        <v>153</v>
      </c>
    </row>
    <row r="74" spans="4:4">
      <c r="D74" s="3" t="s">
        <v>154</v>
      </c>
    </row>
    <row r="75" spans="4:4">
      <c r="D75" s="3" t="s">
        <v>155</v>
      </c>
    </row>
    <row r="76" spans="4:4">
      <c r="D76" s="3" t="s">
        <v>24</v>
      </c>
    </row>
    <row r="77" spans="4:4">
      <c r="D77" s="3" t="s">
        <v>156</v>
      </c>
    </row>
    <row r="78" spans="4:4">
      <c r="D78" s="3" t="s">
        <v>157</v>
      </c>
    </row>
    <row r="79" spans="4:4">
      <c r="D79" s="3" t="s">
        <v>158</v>
      </c>
    </row>
    <row r="80" spans="4:4">
      <c r="D80" s="3" t="s">
        <v>159</v>
      </c>
    </row>
    <row r="81" spans="4:4">
      <c r="D81" s="3" t="s">
        <v>160</v>
      </c>
    </row>
    <row r="82" spans="4:4">
      <c r="D82" s="3" t="s">
        <v>161</v>
      </c>
    </row>
    <row r="83" spans="4:4">
      <c r="D83" s="3" t="s">
        <v>162</v>
      </c>
    </row>
    <row r="84" spans="4:4">
      <c r="D84" s="3" t="s">
        <v>163</v>
      </c>
    </row>
    <row r="85" spans="4:4">
      <c r="D85" s="3" t="s">
        <v>164</v>
      </c>
    </row>
    <row r="86" spans="4:4">
      <c r="D86" s="3" t="s">
        <v>165</v>
      </c>
    </row>
    <row r="87" spans="4:4">
      <c r="D87" s="3" t="s">
        <v>166</v>
      </c>
    </row>
    <row r="88" spans="4:4">
      <c r="D88" s="3" t="s">
        <v>167</v>
      </c>
    </row>
    <row r="89" spans="4:4">
      <c r="D89" s="3" t="s">
        <v>168</v>
      </c>
    </row>
    <row r="90" spans="4:4">
      <c r="D90" s="3" t="s">
        <v>169</v>
      </c>
    </row>
    <row r="91" spans="4:4">
      <c r="D91" s="3" t="s">
        <v>170</v>
      </c>
    </row>
    <row r="92" spans="4:4">
      <c r="D92" s="3" t="s">
        <v>171</v>
      </c>
    </row>
    <row r="93" spans="4:4">
      <c r="D93" s="3" t="s">
        <v>172</v>
      </c>
    </row>
    <row r="94" spans="4:4">
      <c r="D94" s="3" t="s">
        <v>173</v>
      </c>
    </row>
    <row r="95" spans="4:4">
      <c r="D95" s="3" t="s">
        <v>174</v>
      </c>
    </row>
    <row r="96" spans="4:4">
      <c r="D96" s="3" t="s">
        <v>175</v>
      </c>
    </row>
    <row r="97" spans="4:4">
      <c r="D97" s="3" t="s">
        <v>176</v>
      </c>
    </row>
    <row r="98" spans="4:4">
      <c r="D98" s="3" t="s">
        <v>177</v>
      </c>
    </row>
    <row r="99" spans="4:4">
      <c r="D99" s="3" t="s">
        <v>178</v>
      </c>
    </row>
    <row r="100" spans="4:4">
      <c r="D100" s="3" t="s">
        <v>179</v>
      </c>
    </row>
    <row r="101" spans="4:4">
      <c r="D101" s="3" t="s">
        <v>180</v>
      </c>
    </row>
    <row r="102" spans="4:4">
      <c r="D102" s="3" t="s">
        <v>181</v>
      </c>
    </row>
    <row r="103" spans="4:4">
      <c r="D103" s="3" t="s">
        <v>182</v>
      </c>
    </row>
    <row r="104" spans="4:4">
      <c r="D104" s="3" t="s">
        <v>183</v>
      </c>
    </row>
    <row r="105" spans="4:4">
      <c r="D105" s="3" t="s">
        <v>184</v>
      </c>
    </row>
    <row r="106" spans="4:4">
      <c r="D106" s="3" t="s">
        <v>185</v>
      </c>
    </row>
    <row r="107" spans="4:4">
      <c r="D107" s="3" t="s">
        <v>186</v>
      </c>
    </row>
    <row r="108" spans="4:4">
      <c r="D108" s="3" t="s">
        <v>187</v>
      </c>
    </row>
    <row r="109" spans="4:4">
      <c r="D109" s="3" t="s">
        <v>188</v>
      </c>
    </row>
    <row r="110" spans="4:4">
      <c r="D110" s="3" t="s">
        <v>189</v>
      </c>
    </row>
    <row r="111" spans="4:4">
      <c r="D111" s="3" t="s">
        <v>190</v>
      </c>
    </row>
    <row r="112" spans="4:4">
      <c r="D112" s="3" t="s">
        <v>191</v>
      </c>
    </row>
    <row r="113" spans="4:4">
      <c r="D113" s="3" t="s">
        <v>192</v>
      </c>
    </row>
    <row r="114" spans="4:4">
      <c r="D114" s="3" t="s">
        <v>193</v>
      </c>
    </row>
    <row r="115" spans="4:4">
      <c r="D115" s="3" t="s">
        <v>194</v>
      </c>
    </row>
    <row r="116" spans="4:4">
      <c r="D116" s="3" t="s">
        <v>195</v>
      </c>
    </row>
    <row r="117" spans="4:4">
      <c r="D117" s="3" t="s">
        <v>196</v>
      </c>
    </row>
    <row r="118" spans="4:4">
      <c r="D118" s="3" t="s">
        <v>197</v>
      </c>
    </row>
    <row r="119" spans="4:4">
      <c r="D119" s="3" t="s">
        <v>198</v>
      </c>
    </row>
    <row r="120" spans="4:4">
      <c r="D120" s="3" t="s">
        <v>199</v>
      </c>
    </row>
    <row r="121" spans="4:4">
      <c r="D121" s="3" t="s">
        <v>200</v>
      </c>
    </row>
    <row r="122" spans="4:4">
      <c r="D122" s="3" t="s">
        <v>201</v>
      </c>
    </row>
    <row r="123" spans="4:4">
      <c r="D123" s="3" t="s">
        <v>202</v>
      </c>
    </row>
    <row r="124" spans="4:4">
      <c r="D124" s="3" t="s">
        <v>203</v>
      </c>
    </row>
    <row r="125" spans="4:4">
      <c r="D125" s="3" t="s">
        <v>204</v>
      </c>
    </row>
    <row r="126" spans="4:4">
      <c r="D126" s="3" t="s">
        <v>205</v>
      </c>
    </row>
    <row r="127" spans="4:4">
      <c r="D127" s="3" t="s">
        <v>206</v>
      </c>
    </row>
    <row r="128" spans="4:4">
      <c r="D128" s="3" t="s">
        <v>207</v>
      </c>
    </row>
    <row r="129" spans="4:4">
      <c r="D129" s="3" t="s">
        <v>208</v>
      </c>
    </row>
    <row r="130" spans="4:4">
      <c r="D130" s="3" t="s">
        <v>209</v>
      </c>
    </row>
    <row r="131" spans="4:4">
      <c r="D131" s="3" t="s">
        <v>210</v>
      </c>
    </row>
    <row r="132" spans="4:4">
      <c r="D132" s="3" t="s">
        <v>211</v>
      </c>
    </row>
    <row r="133" spans="4:4">
      <c r="D133" s="3" t="s">
        <v>212</v>
      </c>
    </row>
    <row r="134" spans="4:4">
      <c r="D134" s="3" t="s">
        <v>213</v>
      </c>
    </row>
    <row r="135" spans="4:4">
      <c r="D135" s="3" t="s">
        <v>214</v>
      </c>
    </row>
    <row r="136" spans="4:4">
      <c r="D136" s="3" t="s">
        <v>215</v>
      </c>
    </row>
    <row r="137" spans="4:4">
      <c r="D137" s="3" t="s">
        <v>216</v>
      </c>
    </row>
    <row r="138" spans="4:4">
      <c r="D138" s="3" t="s">
        <v>217</v>
      </c>
    </row>
    <row r="139" spans="4:4">
      <c r="D139" s="3" t="s">
        <v>218</v>
      </c>
    </row>
    <row r="140" spans="4:4">
      <c r="D140" s="3" t="s">
        <v>219</v>
      </c>
    </row>
    <row r="141" spans="4:4">
      <c r="D141" s="3" t="s">
        <v>220</v>
      </c>
    </row>
    <row r="142" spans="4:4">
      <c r="D142" s="3" t="s">
        <v>221</v>
      </c>
    </row>
    <row r="143" spans="4:4">
      <c r="D143" s="3" t="s">
        <v>222</v>
      </c>
    </row>
    <row r="144" spans="4:4">
      <c r="D144" s="3" t="s">
        <v>223</v>
      </c>
    </row>
    <row r="145" spans="4:4">
      <c r="D145" s="3" t="s">
        <v>224</v>
      </c>
    </row>
    <row r="146" spans="4:4">
      <c r="D146" s="3" t="s">
        <v>225</v>
      </c>
    </row>
    <row r="147" spans="4:4">
      <c r="D147" s="3" t="s">
        <v>226</v>
      </c>
    </row>
    <row r="148" spans="4:4">
      <c r="D148" s="3" t="s">
        <v>227</v>
      </c>
    </row>
    <row r="149" spans="4:4">
      <c r="D149" s="3" t="s">
        <v>228</v>
      </c>
    </row>
    <row r="150" spans="4:4">
      <c r="D150" s="3" t="s">
        <v>229</v>
      </c>
    </row>
    <row r="151" spans="4:4">
      <c r="D151" s="3" t="s">
        <v>230</v>
      </c>
    </row>
    <row r="152" spans="4:4">
      <c r="D152" s="3" t="s">
        <v>231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_Flow_SignoffStatus xmlns="7733dd27-db60-40e2-8fa1-8ddcdc226c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6DEF6D-5245-4C40-9F53-5F22EEFC7A17}"/>
</file>

<file path=customXml/itemProps2.xml><?xml version="1.0" encoding="utf-8"?>
<ds:datastoreItem xmlns:ds="http://schemas.openxmlformats.org/officeDocument/2006/customXml" ds:itemID="{A87C6F59-7800-4D01-9FF5-73E3A3EB7BC6}"/>
</file>

<file path=customXml/itemProps3.xml><?xml version="1.0" encoding="utf-8"?>
<ds:datastoreItem xmlns:ds="http://schemas.openxmlformats.org/officeDocument/2006/customXml" ds:itemID="{8B39736C-867A-48E9-9D38-D3461571A0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2023-03-06T10:25:51Z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