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Copy of reports as of 020323/20-01-2023/"/>
    </mc:Choice>
  </mc:AlternateContent>
  <xr:revisionPtr revIDLastSave="2" documentId="13_ncr:1_{7C434B47-A43D-44E4-AA64-37989D19DFA2}" xr6:coauthVersionLast="47" xr6:coauthVersionMax="47" xr10:uidLastSave="{BB95B528-C36A-4894-A896-A5CB453321C5}"/>
  <workbookProtection workbookAlgorithmName="SHA-512" workbookHashValue="LKSKQ3Y+ZejJDAe3QVyK3ups25WQdf+eqz1swzRJBgzRMt6OGq6iDigo08WS0MBT4v06yFSam84Dl7yx16nwMA==" workbookSaltValue="IUUH0+lnVqbnfnUkcp4YWw==" workbookSpinCount="100000" lockStructure="1"/>
  <bookViews>
    <workbookView xWindow="-110" yWindow="-110" windowWidth="19420" windowHeight="1042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 l="1"/>
  <c r="E26" i="1"/>
  <c r="D44" i="1" s="1"/>
  <c r="C13" i="1"/>
  <c r="C14" i="1"/>
  <c r="C15" i="1"/>
  <c r="E28" i="1"/>
  <c r="F28" i="1" s="1"/>
  <c r="E27" i="1"/>
  <c r="F27" i="1" s="1"/>
  <c r="E38" i="1"/>
  <c r="C40" i="1"/>
  <c r="E40" i="1" s="1"/>
  <c r="D26" i="1"/>
  <c r="F26" i="1" s="1"/>
  <c r="E36" i="1"/>
  <c r="E35" i="1"/>
  <c r="E39" i="1"/>
  <c r="E41" i="1"/>
  <c r="E42" i="1"/>
  <c r="E43" i="1"/>
  <c r="E34" i="1"/>
  <c r="F29" i="1"/>
  <c r="F25" i="1"/>
  <c r="C44" i="1" l="1"/>
  <c r="E37" i="1"/>
  <c r="E44" i="1" s="1"/>
  <c r="C20" i="1"/>
</calcChain>
</file>

<file path=xl/sharedStrings.xml><?xml version="1.0" encoding="utf-8"?>
<sst xmlns="http://schemas.openxmlformats.org/spreadsheetml/2006/main" count="257" uniqueCount="233">
  <si>
    <t>Cells</t>
  </si>
  <si>
    <t>Guidance</t>
  </si>
  <si>
    <t>Cell C3-C5</t>
  </si>
  <si>
    <t>Please completed with your Health and Wellbeing board, contact name and e-mail address</t>
  </si>
  <si>
    <t>D12-D19 -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</si>
  <si>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</si>
  <si>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D25-D29 -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</si>
  <si>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</si>
  <si>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E25-E29 -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</si>
  <si>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</si>
  <si>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</si>
  <si>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</si>
  <si>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D34-D43- Estimate of residual shortfall in available provision</t>
  </si>
  <si>
    <t>Please estimate the extent to which demand for each service is met. You should only consider demand for this service to support discharge, rather than adult social care demand overall.</t>
  </si>
  <si>
    <t>B50-E50 -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</si>
  <si>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</si>
  <si>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B54-E54 -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</si>
  <si>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</si>
  <si>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(D12,D19), (G25-F29)</t>
  </si>
  <si>
    <t>If needed, please provide a short description of any discrepancies your data may have</t>
  </si>
  <si>
    <t>Notes (E34:E43)</t>
  </si>
  <si>
    <t>For each spend areas, please provide a short description of what the fund is purchasing</t>
  </si>
  <si>
    <t>Adult Social Care Discharge Fund 2022-23 First Activity Reporting Template</t>
  </si>
  <si>
    <t>Heath and Wellbeing Board</t>
  </si>
  <si>
    <t>Wandsworth</t>
  </si>
  <si>
    <t>Contact Name</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</si>
  <si>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</si>
  <si>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</si>
  <si>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</si>
  <si>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If unclear, please use guidance on the first tab to obtain more information on the requirements for each cell</t>
  </si>
  <si>
    <t>1. Discharges from hospital by service (14 day period from 05/01/23 to 18/01/23)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</si>
  <si>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</si>
  <si>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</si>
  <si>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</si>
  <si>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</si>
  <si>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</si>
  <si>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</si>
  <si>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</si>
  <si>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</si>
  <si>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</si>
  <si>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</si>
  <si>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</si>
  <si>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</si>
  <si>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05/01/23 to 18/01/23)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</si>
  <si>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</si>
  <si>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</si>
  <si>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</si>
  <si>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</si>
  <si>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</si>
  <si>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</si>
  <si>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</si>
  <si>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</si>
  <si>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t>
  </si>
  <si>
    <t>Spend from LA allocation</t>
  </si>
  <si>
    <t>Total Spend (£)</t>
  </si>
  <si>
    <t xml:space="preserve">With this spending, to what extent do you currently have the capacity to meet need to discharge people into adult social care? </t>
  </si>
  <si>
    <t>Home care or domiciliary care (long term)</t>
  </si>
  <si>
    <t>75-99%</t>
  </si>
  <si>
    <t>Home care or domiciliary care (short term - up to 6 weeks)</t>
  </si>
  <si>
    <t xml:space="preserve">Bed based intermediate care services </t>
  </si>
  <si>
    <t>Care home placements (residential - short term - up to 6 weeks)</t>
  </si>
  <si>
    <t>Care home placements (residential - long term)</t>
  </si>
  <si>
    <t>50-74%</t>
  </si>
  <si>
    <t>Residential placements (complex/nursing)</t>
  </si>
  <si>
    <t>Workforce recruitment and retention</t>
  </si>
  <si>
    <t>25-49%</t>
  </si>
  <si>
    <t>Assistive technology and equipment</t>
  </si>
  <si>
    <t>Spend on any other areas (e.g. admin, contingency etc. Outline any spend here in notes section)</t>
  </si>
  <si>
    <t>4. Additional Narrative</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</si>
  <si>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</si>
  <si>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</si>
  <si>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 xml:space="preserve">The Wandsworth health and care system has worked together to formulate workable plans to deliver better outcomes for people needing to be discharged from hospitals during this period. There is a shared understanding of where there are challenges locally which has informed the planning. We believe that the schemes within the ASC DF have had an impact on expediting safe discharges and have resolved issues of accountable funding across the system. As evidence, once people are medically optimised and referred into the teams the turnaround time to discharge has decreased and there are only very exceptional cases on the daily lists without plans or discharge dates within 0-1 days. ASC has been able to support the decant of people out of St Georges before strike action. 
Where the scheme is related to additional residential care, homecare or equipment capacity, these have been worked on to extend and enhance the services available, working with brokerage teams, and the staffing needed to manage the additional workloads for 7-day working within the Transfer of Care hub (TOC) had been approached based on the demand seen in previous years to manage the flow throughout the week, reducing the number of people needing to discharged at the beginning of the week. This also includes funding for landlord liaison, where agreement needs to be reached to install key safes or other adaptations. Funds have been made available to the transfer of care hubs to facilitate one-off spends to discharge people safely such as transport via taxis, prepaid heating, and other sundries to avoid any delays resulting from simple practical issues. 
Additional monies have been identified to facilitate discharges into care homes during the weekend in recognition of the additional input needed to receive a new admission via the D2A process, and the community care home support team (CHST) is facilitating support during the transfer to the care home, supporting safe effective discharge   . We are engaging with the market to make the best use of that available residential capacity. In addition, additional twilight nursing staff have been brought in from the community provider Central London Community Healthcare (CLCH) to support and settle people that would not be able to be discharged. 
Additional beds through the South West London ICB bed bureau have been sourced and administered at an ICB level to be used flexibly across the sector, as well as additional now-occupied neuro rehabilitation beds  administered through the ICB where people may be delayed for extended periods. 
The additional homecare capacity has been procured   as additional an extended through a range of providers and through contracts held across al of the system providers to manage short term need such as bridging services through CLCH and enabling same day equipment provision as meant that safe expedited discharge is not delayed by adaptations not being available.  In addition, a great deal of work has been carried out with South West London and St Georges Mental Health Trust to facilitate step down discharges from acute MH beds in the MH Trust as well as where a person needs to be stepped down from an acute hospital and has a MH support need. These beds are being well utilised, freeing up space in acute settings.  
The joint hospital in reach (‘SWAT’) team in St Georges Hospital and the CLCH community therapy workforce to manage discharges has been identified and is being recruited only when additional hours to existing teams cannot be used, and recruitment is being expedited. This provision is expected to be in place by the end of January 2023.
Financial governance processes have been agreed between the ICB and the Local Authorities to ensure that the funds can flow mor easily to the organisations providing the services, ideally where an existing contract or commissioning relationship is already held, or where the ICB is managing the funding such as the bed bureau short stay provision.
The additional staffing as listed above will support the staffing capacity gaps within the system. The other identified shortfalls in capacity are due to staff sickness levels due to covid and flu, as well as two large covid outbreaks in nursing homes used regularly to placing people out of hospital via the D2A process. Support has been offered to those care homes to support them through their outbreak as well sourcing alternative residential placements. </t>
  </si>
  <si>
    <t>Narrative section 2 - Information to support evaluation</t>
  </si>
  <si>
    <t>Please use this section to briefly describe:
i) Any barriers/challenges you have faced in spending the ASC DF
ii) Level of confidence in your ability to spend the funding to impact on discharge delays.</t>
  </si>
  <si>
    <t>The main barrier that has been experienced in spending the ASC discharge fund has been the very short amount of time between the guidance being announced in November and the deadline for planning and delivery within December.  The system has worked exceptionally well together to formulate workable plans, but recruitment and to mobilise new contracts only commenced once the guidance was received and planned for, creating a risk. Where it is admissible within the guidance to extend contracts it easier than for new services which can be a limiting factor on implementation.
As in the section above, all schemes are being recruited to and there is a high level of confidence that the ASC Discharge Fund will be fully utilised and will continue to impact positively on enabling safe effective discharges, as a large proportion of the schemes locally are based on the system’s joint understanding of the demand seen locally and flexing/ expanding/ extending existing provision to meet those needs.</t>
  </si>
  <si>
    <t xml:space="preserve">Once completed, this activity return should be sent to england.bettercarefundteam@nhs.net by 20th January 2023.  </t>
  </si>
  <si>
    <t>ASC Discharge Fund Spending to date percentages</t>
  </si>
  <si>
    <t>HWB</t>
  </si>
  <si>
    <t>Barking and Dagenham</t>
  </si>
  <si>
    <t>Barnet</t>
  </si>
  <si>
    <t>Barnsley</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</si>
  <si>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</si>
  <si>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</si>
  <si>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</si>
  <si>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</si>
  <si>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</si>
  <si>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</si>
  <si>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</si>
  <si>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</si>
  <si>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</si>
  <si>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</si>
  <si>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</si>
  <si>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</si>
  <si>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</si>
  <si>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</si>
  <si>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</si>
  <si>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</si>
  <si>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</si>
  <si>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</si>
  <si>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</si>
  <si>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</si>
  <si>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</si>
  <si>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</si>
  <si>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</si>
  <si>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</si>
  <si>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</si>
  <si>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</si>
  <si>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</si>
  <si>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</si>
  <si>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</si>
  <si>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</si>
  <si>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</si>
  <si>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</si>
  <si>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</si>
  <si>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</si>
  <si>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</si>
  <si>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</si>
  <si>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</si>
  <si>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</si>
  <si>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</si>
  <si>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</si>
  <si>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</si>
  <si>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</si>
  <si>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</si>
  <si>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</si>
  <si>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</si>
  <si>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</si>
  <si>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</si>
  <si>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</si>
  <si>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</si>
  <si>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</si>
  <si>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</si>
  <si>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</si>
  <si>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</si>
  <si>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</si>
  <si>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</si>
  <si>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</si>
  <si>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</si>
  <si>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</si>
  <si>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</si>
  <si>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</si>
  <si>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</si>
  <si>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</si>
  <si>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</si>
  <si>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</si>
  <si>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</si>
  <si>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</si>
  <si>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</si>
  <si>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</si>
  <si>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</si>
  <si>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</si>
  <si>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</si>
  <si>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</si>
  <si>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</si>
  <si>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</si>
  <si>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</si>
  <si>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</si>
  <si>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</si>
  <si>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</si>
  <si>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</si>
  <si>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</si>
  <si>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</si>
  <si>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</si>
  <si>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</si>
  <si>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</si>
  <si>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</si>
  <si>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</si>
  <si>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</si>
  <si>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</si>
  <si>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</si>
  <si>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</si>
  <si>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</si>
  <si>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</si>
  <si>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</si>
  <si>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</si>
  <si>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</si>
  <si>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</si>
  <si>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</si>
  <si>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</si>
  <si>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</si>
  <si>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</si>
  <si>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</si>
  <si>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</si>
  <si>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</si>
  <si>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</si>
  <si>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</si>
  <si>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</si>
  <si>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</si>
  <si>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</si>
  <si>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</si>
  <si>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</si>
  <si>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</si>
  <si>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</si>
  <si>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</si>
  <si>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</si>
  <si>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</si>
  <si>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</si>
  <si>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</si>
  <si>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</si>
  <si>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</si>
  <si>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</si>
  <si>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</si>
  <si>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</si>
  <si>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</si>
  <si>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</si>
  <si>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</si>
  <si>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</si>
  <si>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</si>
  <si>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</si>
  <si>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</si>
  <si>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</si>
  <si>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</si>
  <si>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</si>
  <si>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</si>
  <si>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</si>
  <si>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</si>
  <si>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</si>
  <si>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</si>
  <si>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</si>
  <si>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</si>
  <si>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</si>
  <si>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</si>
  <si>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</si>
  <si>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</si>
  <si>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</si>
  <si>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</si>
  <si>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</si>
  <si>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</si>
  <si>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</si>
  <si>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Blitz cleans only</t>
  </si>
  <si>
    <t>Contains Home packages where term of package not recorded. Will complete and review numbers in the coming weeks to disaggregate.</t>
  </si>
  <si>
    <t>Capacity lower as recruitment for some schemes is ongoing.</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</si>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</sst>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5">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3"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Border="1" applyAlignment="1">
      <alignment horizontal="center" vertical="top" wrapText="1"/>
    </xf>
    <xf numFmtId="0" fontId="8" fillId="0" borderId="7" xfId="0" applyFont="1" applyBorder="1" applyAlignment="1">
      <alignment horizontal="center" vertical="top" wrapText="1"/>
    </xf>
    <xf numFmtId="0" fontId="8" fillId="0" borderId="6" xfId="0" applyFont="1" applyBorder="1" applyAlignment="1">
      <alignment horizontal="center" vertical="top" wrapText="1"/>
    </xf>
    <xf numFmtId="0" fontId="3" fillId="0" borderId="3"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3" fillId="0" borderId="3" xfId="0" applyFont="1" applyBorder="1" applyAlignment="1"/>
    <xf numFmtId="0" fontId="3" fillId="0" borderId="7" xfId="0" applyFont="1" applyBorder="1" applyAlignment="1"/>
    <xf numFmtId="0" fontId="3" fillId="0" borderId="6" xfId="0" applyFont="1" applyBorder="1" applyAlignment="1"/>
    <xf numFmtId="0" fontId="4" fillId="0" borderId="3" xfId="0" applyFont="1" applyBorder="1" applyAlignment="1">
      <alignment wrapText="1"/>
    </xf>
    <xf numFmtId="0" fontId="4" fillId="0" borderId="7" xfId="0" applyFont="1" applyBorder="1" applyAlignment="1">
      <alignment wrapText="1"/>
    </xf>
    <xf numFmtId="0" fontId="4" fillId="0" borderId="6" xfId="0" applyFont="1" applyBorder="1" applyAlignment="1">
      <alignment wrapText="1"/>
    </xf>
    <xf numFmtId="0" fontId="3" fillId="0" borderId="0" xfId="0" applyFont="1" applyAlignment="1"/>
    <xf numFmtId="0" fontId="4" fillId="0" borderId="0" xfId="0" applyFont="1" applyAlignment="1"/>
    <xf numFmtId="0" fontId="10" fillId="0" borderId="2" xfId="0" applyFont="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topLeftCell="A3" zoomScale="90" zoomScaleNormal="90" workbookViewId="0">
      <selection activeCell="G3" sqref="G3"/>
    </sheetView>
  </sheetViews>
  <sheetFormatPr defaultColWidth="8.7265625" defaultRowHeight="14" x14ac:dyDescent="0.3"/>
  <cols>
    <col min="1" max="1" width="51.26953125" style="5" customWidth="1"/>
    <col min="2" max="2" width="97.26953125" style="5" customWidth="1"/>
    <col min="3" max="16384" width="8.7265625" style="4"/>
  </cols>
  <sheetData>
    <row r="1" spans="1:2" x14ac:dyDescent="0.3">
      <c r="A1" s="6" t="s">
        <v>0</v>
      </c>
      <c r="B1" s="6" t="s">
        <v>1</v>
      </c>
    </row>
    <row r="2" spans="1:2" ht="21.4" customHeight="1" x14ac:dyDescent="0.3">
      <c r="A2" s="41" t="s">
        <v>2</v>
      </c>
      <c r="B2" s="7" t="s">
        <v>3</v>
      </c>
    </row>
    <row r="3" spans="1:2" ht="56" x14ac:dyDescent="0.3">
      <c r="A3" s="42" t="s">
        <v>4</v>
      </c>
      <c r="B3" s="8" t="s">
        <v>5</v>
      </c>
    </row>
    <row r="4" spans="1:2" ht="70" x14ac:dyDescent="0.3">
      <c r="A4" s="42" t="s">
        <v>6</v>
      </c>
      <c r="B4" s="8" t="s">
        <v>7</v>
      </c>
    </row>
    <row r="5" spans="1:2" ht="56" x14ac:dyDescent="0.3">
      <c r="A5" s="42" t="s">
        <v>8</v>
      </c>
      <c r="B5" s="8" t="s">
        <v>9</v>
      </c>
    </row>
    <row r="6" spans="1:2" ht="56" x14ac:dyDescent="0.3">
      <c r="A6" s="42" t="s">
        <v>10</v>
      </c>
      <c r="B6" s="8" t="s">
        <v>11</v>
      </c>
    </row>
    <row r="7" spans="1:2" ht="28" x14ac:dyDescent="0.3">
      <c r="A7" s="42" t="s">
        <v>12</v>
      </c>
      <c r="B7" s="8" t="s">
        <v>13</v>
      </c>
    </row>
    <row r="8" spans="1:2" ht="42" x14ac:dyDescent="0.3">
      <c r="A8" s="42" t="s">
        <v>14</v>
      </c>
      <c r="B8" s="8" t="s">
        <v>15</v>
      </c>
    </row>
    <row r="9" spans="1:2" ht="42" x14ac:dyDescent="0.3">
      <c r="A9" s="42" t="s">
        <v>16</v>
      </c>
      <c r="B9" s="8" t="s">
        <v>17</v>
      </c>
    </row>
    <row r="10" spans="1:2" x14ac:dyDescent="0.3">
      <c r="A10" s="42" t="s">
        <v>18</v>
      </c>
      <c r="B10" s="8" t="s">
        <v>19</v>
      </c>
    </row>
    <row r="11" spans="1:2" x14ac:dyDescent="0.3">
      <c r="A11" s="42" t="s">
        <v>20</v>
      </c>
      <c r="B11" s="8" t="s">
        <v>21</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headerFooter>
    <oddHeader>&amp;L&amp;"Calibri"&amp;10&amp;K000000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56"/>
  <sheetViews>
    <sheetView tabSelected="1" zoomScale="80" zoomScaleNormal="80" workbookViewId="0">
      <selection activeCell="E15" sqref="E15"/>
    </sheetView>
  </sheetViews>
  <sheetFormatPr defaultColWidth="8.7265625" defaultRowHeight="14" x14ac:dyDescent="0.3"/>
  <cols>
    <col min="1" max="1" width="4" style="4" customWidth="1"/>
    <col min="2" max="2" width="94.7265625" style="4" customWidth="1"/>
    <col min="3" max="3" width="29.26953125" style="4" customWidth="1"/>
    <col min="4" max="4" width="42.81640625" style="4" customWidth="1"/>
    <col min="5" max="5" width="37.7265625" style="4" customWidth="1"/>
    <col min="6" max="6" width="25.7265625" style="4" customWidth="1"/>
    <col min="7" max="7" width="20.7265625" style="4" customWidth="1"/>
    <col min="8" max="16384" width="8.7265625" style="4"/>
  </cols>
  <sheetData>
    <row r="1" spans="2:4" ht="15.5" x14ac:dyDescent="0.35">
      <c r="B1" s="48" t="s">
        <v>22</v>
      </c>
      <c r="C1" s="49"/>
      <c r="D1" s="49"/>
    </row>
    <row r="3" spans="2:4" x14ac:dyDescent="0.3">
      <c r="B3" s="9" t="s">
        <v>23</v>
      </c>
      <c r="C3" s="10" t="s">
        <v>24</v>
      </c>
    </row>
    <row r="4" spans="2:4" x14ac:dyDescent="0.3">
      <c r="B4" s="9" t="s">
        <v>25</v>
      </c>
      <c r="C4" s="10" t="s">
        <v>232</v>
      </c>
    </row>
    <row r="5" spans="2:4" x14ac:dyDescent="0.3">
      <c r="B5" s="9" t="s">
        <v>26</v>
      </c>
      <c r="C5" s="10" t="s">
        <v>232</v>
      </c>
      <c r="D5" s="11"/>
    </row>
    <row r="6" spans="2:4" ht="30.4" customHeight="1" x14ac:dyDescent="0.3">
      <c r="B6" s="46" t="s">
        <v>27</v>
      </c>
      <c r="C6" s="46"/>
      <c r="D6" s="47"/>
    </row>
    <row r="7" spans="2:4" ht="31.9" customHeight="1" x14ac:dyDescent="0.3">
      <c r="B7" s="46" t="s">
        <v>28</v>
      </c>
      <c r="C7" s="46"/>
      <c r="D7" s="46"/>
    </row>
    <row r="8" spans="2:4" ht="16.899999999999999" customHeight="1" x14ac:dyDescent="0.3">
      <c r="B8" s="64" t="s">
        <v>29</v>
      </c>
      <c r="C8" s="64"/>
      <c r="D8" s="64"/>
    </row>
    <row r="9" spans="2:4" ht="13.9" customHeight="1" x14ac:dyDescent="0.3">
      <c r="B9" s="12"/>
      <c r="C9" s="12"/>
      <c r="D9" s="12"/>
    </row>
    <row r="10" spans="2:4" x14ac:dyDescent="0.3">
      <c r="B10" s="13" t="s">
        <v>30</v>
      </c>
    </row>
    <row r="11" spans="2:4" x14ac:dyDescent="0.3">
      <c r="B11" s="14" t="s">
        <v>31</v>
      </c>
      <c r="C11" s="15" t="s">
        <v>32</v>
      </c>
      <c r="D11" s="16" t="s">
        <v>33</v>
      </c>
    </row>
    <row r="12" spans="2:4" x14ac:dyDescent="0.3">
      <c r="B12" s="17" t="s">
        <v>34</v>
      </c>
      <c r="C12" s="18">
        <v>49</v>
      </c>
      <c r="D12" s="10"/>
    </row>
    <row r="13" spans="2:4" x14ac:dyDescent="0.3">
      <c r="B13" s="17" t="s">
        <v>35</v>
      </c>
      <c r="C13" s="18">
        <f>5+4</f>
        <v>9</v>
      </c>
      <c r="D13" s="10"/>
    </row>
    <row r="14" spans="2:4" x14ac:dyDescent="0.3">
      <c r="B14" s="17" t="s">
        <v>36</v>
      </c>
      <c r="C14" s="18">
        <f>5+5</f>
        <v>10</v>
      </c>
      <c r="D14" s="10"/>
    </row>
    <row r="15" spans="2:4" x14ac:dyDescent="0.3">
      <c r="B15" s="17" t="s">
        <v>37</v>
      </c>
      <c r="C15" s="18">
        <f>4+5</f>
        <v>9</v>
      </c>
      <c r="D15" s="10"/>
    </row>
    <row r="16" spans="2:4" x14ac:dyDescent="0.3">
      <c r="B16" s="17" t="s">
        <v>38</v>
      </c>
      <c r="C16" s="18">
        <v>47</v>
      </c>
      <c r="D16" s="10"/>
    </row>
    <row r="17" spans="2:7" x14ac:dyDescent="0.3">
      <c r="B17" s="17" t="s">
        <v>39</v>
      </c>
      <c r="C17" s="18">
        <v>7</v>
      </c>
      <c r="D17" s="10"/>
    </row>
    <row r="18" spans="2:7" x14ac:dyDescent="0.3">
      <c r="B18" s="17" t="s">
        <v>40</v>
      </c>
      <c r="C18" s="18">
        <v>5</v>
      </c>
      <c r="D18" s="10"/>
    </row>
    <row r="19" spans="2:7" x14ac:dyDescent="0.3">
      <c r="B19" s="17" t="s">
        <v>41</v>
      </c>
      <c r="C19" s="18">
        <v>3</v>
      </c>
      <c r="D19" s="10"/>
    </row>
    <row r="20" spans="2:7" x14ac:dyDescent="0.3">
      <c r="B20" s="20" t="s">
        <v>42</v>
      </c>
      <c r="C20" s="20">
        <f>SUM(C12:C19)</f>
        <v>139</v>
      </c>
      <c r="D20" s="21"/>
    </row>
    <row r="21" spans="2:7" x14ac:dyDescent="0.3">
      <c r="B21" s="22"/>
      <c r="C21" s="23"/>
    </row>
    <row r="22" spans="2:7" x14ac:dyDescent="0.3">
      <c r="B22" s="24"/>
    </row>
    <row r="23" spans="2:7" x14ac:dyDescent="0.3">
      <c r="B23" s="24" t="s">
        <v>43</v>
      </c>
      <c r="C23" s="25"/>
    </row>
    <row r="24" spans="2:7" x14ac:dyDescent="0.3">
      <c r="B24" s="16" t="s">
        <v>31</v>
      </c>
      <c r="C24" s="16" t="s">
        <v>44</v>
      </c>
      <c r="D24" s="16" t="s">
        <v>45</v>
      </c>
      <c r="E24" s="16" t="s">
        <v>46</v>
      </c>
      <c r="F24" s="16" t="s">
        <v>42</v>
      </c>
      <c r="G24" s="16" t="s">
        <v>33</v>
      </c>
    </row>
    <row r="25" spans="2:7" x14ac:dyDescent="0.3">
      <c r="B25" s="26" t="s">
        <v>34</v>
      </c>
      <c r="C25" s="19" t="s">
        <v>47</v>
      </c>
      <c r="D25" s="27">
        <v>32517</v>
      </c>
      <c r="E25" s="27">
        <v>2436</v>
      </c>
      <c r="F25" s="27">
        <f>SUM(D25:E25)</f>
        <v>34953</v>
      </c>
      <c r="G25" s="10"/>
    </row>
    <row r="26" spans="2:7" x14ac:dyDescent="0.3">
      <c r="B26" s="8" t="s">
        <v>35</v>
      </c>
      <c r="C26" s="19" t="s">
        <v>47</v>
      </c>
      <c r="D26" s="27">
        <f>3374.15-639.8</f>
        <v>2734.3500000000004</v>
      </c>
      <c r="E26" s="27">
        <f>639.8+90.5</f>
        <v>730.3</v>
      </c>
      <c r="F26" s="27">
        <f t="shared" ref="F26:F29" si="0">SUM(D26:E26)</f>
        <v>3464.6500000000005</v>
      </c>
      <c r="G26" s="10"/>
    </row>
    <row r="27" spans="2:7" x14ac:dyDescent="0.3">
      <c r="B27" s="8" t="s">
        <v>36</v>
      </c>
      <c r="C27" s="19" t="s">
        <v>48</v>
      </c>
      <c r="D27" s="27">
        <v>479</v>
      </c>
      <c r="E27" s="27">
        <f>5+5</f>
        <v>10</v>
      </c>
      <c r="F27" s="27">
        <f t="shared" si="0"/>
        <v>489</v>
      </c>
      <c r="G27" s="10"/>
    </row>
    <row r="28" spans="2:7" x14ac:dyDescent="0.3">
      <c r="B28" s="8" t="s">
        <v>37</v>
      </c>
      <c r="C28" s="19" t="s">
        <v>48</v>
      </c>
      <c r="D28" s="27">
        <v>274</v>
      </c>
      <c r="E28" s="27">
        <f>2+1+6</f>
        <v>9</v>
      </c>
      <c r="F28" s="27">
        <f t="shared" si="0"/>
        <v>283</v>
      </c>
      <c r="G28" s="10"/>
    </row>
    <row r="29" spans="2:7" x14ac:dyDescent="0.3">
      <c r="B29" s="28" t="s">
        <v>49</v>
      </c>
      <c r="C29" s="19" t="s">
        <v>48</v>
      </c>
      <c r="D29" s="29">
        <v>0</v>
      </c>
      <c r="E29" s="29">
        <v>0</v>
      </c>
      <c r="F29" s="27">
        <f t="shared" si="0"/>
        <v>0</v>
      </c>
      <c r="G29" s="10"/>
    </row>
    <row r="30" spans="2:7" x14ac:dyDescent="0.3">
      <c r="D30" s="30"/>
      <c r="E30" s="30"/>
    </row>
    <row r="32" spans="2:7" x14ac:dyDescent="0.3">
      <c r="B32" s="62" t="s">
        <v>50</v>
      </c>
      <c r="C32" s="63"/>
      <c r="D32" s="63"/>
    </row>
    <row r="33" spans="2:7" ht="84" x14ac:dyDescent="0.3">
      <c r="B33" s="16" t="s">
        <v>51</v>
      </c>
      <c r="C33" s="16" t="s">
        <v>52</v>
      </c>
      <c r="D33" s="16" t="s">
        <v>53</v>
      </c>
      <c r="E33" s="16" t="s">
        <v>54</v>
      </c>
      <c r="F33" s="31" t="s">
        <v>55</v>
      </c>
      <c r="G33" s="16" t="s">
        <v>33</v>
      </c>
    </row>
    <row r="34" spans="2:7" ht="112" x14ac:dyDescent="0.3">
      <c r="B34" s="32" t="s">
        <v>56</v>
      </c>
      <c r="C34" s="33">
        <v>0</v>
      </c>
      <c r="D34" s="33">
        <v>53414.91</v>
      </c>
      <c r="E34" s="33">
        <f>D34+C34</f>
        <v>53414.91</v>
      </c>
      <c r="F34" s="19" t="s">
        <v>57</v>
      </c>
      <c r="G34" s="10" t="s">
        <v>230</v>
      </c>
    </row>
    <row r="35" spans="2:7" x14ac:dyDescent="0.3">
      <c r="B35" s="34" t="s">
        <v>58</v>
      </c>
      <c r="C35" s="33">
        <v>0</v>
      </c>
      <c r="D35" s="33">
        <v>807.14</v>
      </c>
      <c r="E35" s="33">
        <f t="shared" ref="E35:E43" si="1">D35+C35</f>
        <v>807.14</v>
      </c>
      <c r="F35" s="19" t="s">
        <v>57</v>
      </c>
      <c r="G35" s="10" t="s">
        <v>229</v>
      </c>
    </row>
    <row r="36" spans="2:7" x14ac:dyDescent="0.3">
      <c r="B36" s="28" t="s">
        <v>59</v>
      </c>
      <c r="C36" s="33">
        <v>0</v>
      </c>
      <c r="D36" s="33">
        <v>0</v>
      </c>
      <c r="E36" s="33">
        <f t="shared" si="1"/>
        <v>0</v>
      </c>
      <c r="F36" s="19" t="s">
        <v>57</v>
      </c>
      <c r="G36" s="10"/>
    </row>
    <row r="37" spans="2:7" x14ac:dyDescent="0.3">
      <c r="B37" s="28" t="s">
        <v>35</v>
      </c>
      <c r="C37" s="33">
        <v>39253</v>
      </c>
      <c r="D37" s="33">
        <v>13973.23</v>
      </c>
      <c r="E37" s="33">
        <f t="shared" si="1"/>
        <v>53226.229999999996</v>
      </c>
      <c r="F37" s="19" t="s">
        <v>57</v>
      </c>
      <c r="G37" s="10"/>
    </row>
    <row r="38" spans="2:7" x14ac:dyDescent="0.3">
      <c r="B38" s="28" t="s">
        <v>60</v>
      </c>
      <c r="C38" s="33">
        <v>12594</v>
      </c>
      <c r="D38" s="33">
        <f>9686.01+64148.32</f>
        <v>73834.33</v>
      </c>
      <c r="E38" s="33">
        <f t="shared" si="1"/>
        <v>86428.33</v>
      </c>
      <c r="F38" s="19" t="s">
        <v>57</v>
      </c>
      <c r="G38" s="10"/>
    </row>
    <row r="39" spans="2:7" x14ac:dyDescent="0.3">
      <c r="B39" s="28" t="s">
        <v>61</v>
      </c>
      <c r="C39" s="33">
        <v>0</v>
      </c>
      <c r="D39" s="33">
        <v>7594.89</v>
      </c>
      <c r="E39" s="33">
        <f t="shared" si="1"/>
        <v>7594.89</v>
      </c>
      <c r="F39" s="19" t="s">
        <v>62</v>
      </c>
      <c r="G39" s="10"/>
    </row>
    <row r="40" spans="2:7" x14ac:dyDescent="0.3">
      <c r="B40" s="35" t="s">
        <v>63</v>
      </c>
      <c r="C40" s="33">
        <f>82267+15800</f>
        <v>98067</v>
      </c>
      <c r="D40" s="33">
        <v>6957.29</v>
      </c>
      <c r="E40" s="33">
        <f t="shared" si="1"/>
        <v>105024.29</v>
      </c>
      <c r="F40" s="19" t="s">
        <v>62</v>
      </c>
      <c r="G40" s="10"/>
    </row>
    <row r="41" spans="2:7" ht="42" x14ac:dyDescent="0.3">
      <c r="B41" s="35" t="s">
        <v>64</v>
      </c>
      <c r="C41" s="33">
        <v>10396.030000000001</v>
      </c>
      <c r="D41" s="33">
        <v>84457.03</v>
      </c>
      <c r="E41" s="33">
        <f t="shared" si="1"/>
        <v>94853.06</v>
      </c>
      <c r="F41" s="19" t="s">
        <v>65</v>
      </c>
      <c r="G41" s="10" t="s">
        <v>231</v>
      </c>
    </row>
    <row r="42" spans="2:7" x14ac:dyDescent="0.3">
      <c r="B42" s="35" t="s">
        <v>66</v>
      </c>
      <c r="C42" s="33">
        <v>0</v>
      </c>
      <c r="D42" s="33">
        <v>234513.57</v>
      </c>
      <c r="E42" s="33">
        <f t="shared" si="1"/>
        <v>234513.57</v>
      </c>
      <c r="F42" s="19" t="s">
        <v>57</v>
      </c>
      <c r="G42" s="10"/>
    </row>
    <row r="43" spans="2:7" x14ac:dyDescent="0.3">
      <c r="B43" s="35" t="s">
        <v>67</v>
      </c>
      <c r="C43" s="33">
        <v>0</v>
      </c>
      <c r="D43" s="33">
        <v>0</v>
      </c>
      <c r="E43" s="33">
        <f t="shared" si="1"/>
        <v>0</v>
      </c>
      <c r="F43" s="19"/>
      <c r="G43" s="10"/>
    </row>
    <row r="44" spans="2:7" x14ac:dyDescent="0.3">
      <c r="B44" s="36" t="s">
        <v>42</v>
      </c>
      <c r="C44" s="37">
        <f>SUM(C34:C43)</f>
        <v>160310.03</v>
      </c>
      <c r="D44" s="37">
        <f t="shared" ref="D44:E44" si="2">SUM(D34:D43)</f>
        <v>475552.39</v>
      </c>
      <c r="E44" s="37">
        <f t="shared" si="2"/>
        <v>635862.41999999993</v>
      </c>
      <c r="F44" s="28"/>
      <c r="G44" s="28"/>
    </row>
    <row r="45" spans="2:7" x14ac:dyDescent="0.3">
      <c r="B45" s="38"/>
      <c r="C45" s="39"/>
    </row>
    <row r="46" spans="2:7" x14ac:dyDescent="0.3">
      <c r="B46" s="38"/>
    </row>
    <row r="47" spans="2:7" x14ac:dyDescent="0.3">
      <c r="B47" s="38" t="s">
        <v>68</v>
      </c>
    </row>
    <row r="48" spans="2:7" ht="19.5" customHeight="1" x14ac:dyDescent="0.3">
      <c r="B48" s="53" t="s">
        <v>69</v>
      </c>
      <c r="C48" s="54"/>
      <c r="D48" s="54"/>
      <c r="E48" s="55"/>
    </row>
    <row r="49" spans="2:5" ht="135" customHeight="1" x14ac:dyDescent="0.3">
      <c r="B49" s="50" t="s">
        <v>70</v>
      </c>
      <c r="C49" s="51"/>
      <c r="D49" s="51"/>
      <c r="E49" s="52"/>
    </row>
    <row r="50" spans="2:5" ht="146.15" customHeight="1" x14ac:dyDescent="0.3">
      <c r="B50" s="43" t="s">
        <v>71</v>
      </c>
      <c r="C50" s="44"/>
      <c r="D50" s="44"/>
      <c r="E50" s="45"/>
    </row>
    <row r="52" spans="2:5" x14ac:dyDescent="0.3">
      <c r="B52" s="56" t="s">
        <v>72</v>
      </c>
      <c r="C52" s="57"/>
      <c r="D52" s="57"/>
      <c r="E52" s="58"/>
    </row>
    <row r="53" spans="2:5" ht="62.65" customHeight="1" x14ac:dyDescent="0.3">
      <c r="B53" s="59" t="s">
        <v>73</v>
      </c>
      <c r="C53" s="60"/>
      <c r="D53" s="60"/>
      <c r="E53" s="61"/>
    </row>
    <row r="54" spans="2:5" ht="87" customHeight="1" x14ac:dyDescent="0.3">
      <c r="B54" s="43" t="s">
        <v>74</v>
      </c>
      <c r="C54" s="44"/>
      <c r="D54" s="44"/>
      <c r="E54" s="45"/>
    </row>
    <row r="56" spans="2:5" ht="37.15" customHeight="1" x14ac:dyDescent="0.35">
      <c r="B56" s="40" t="s">
        <v>75</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6C1B5F92-E02B-42DC-B488-E2731B97F96F}">
      <formula1>ISNUMBER(C12)</formula1>
    </dataValidation>
    <dataValidation type="list" allowBlank="1" showInputMessage="1" showErrorMessage="1" sqref="C30" xr:uid="{97DCC423-3B78-46DE-BD92-8AD150E1DD64}">
      <formula1>"Number of Beds, Other (Specify in Notes)"</formula1>
    </dataValidation>
    <dataValidation type="decimal" allowBlank="1" showInputMessage="1" showErrorMessage="1" sqref="D34:E43" xr:uid="{65B2B58C-558C-4C58-8ED8-4F9CD29E8DDE}">
      <formula1>0</formula1>
      <formula2>10000000</formula2>
    </dataValidation>
  </dataValidations>
  <pageMargins left="0.7" right="0.7" top="0.75" bottom="0.75" header="0.3" footer="0.3"/>
  <pageSetup paperSize="9" orientation="portrait" horizontalDpi="90" verticalDpi="90" r:id="rId1"/>
  <headerFooter>
    <oddHeader>&amp;L&amp;"Calibri"&amp;10&amp;K000000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D46</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5" x14ac:dyDescent="0.35"/>
  <cols>
    <col min="1" max="1" width="46.26953125" bestFit="1" customWidth="1"/>
  </cols>
  <sheetData>
    <row r="1" spans="1:4" x14ac:dyDescent="0.35">
      <c r="A1" t="s">
        <v>76</v>
      </c>
      <c r="D1" t="s">
        <v>77</v>
      </c>
    </row>
    <row r="2" spans="1:4" x14ac:dyDescent="0.35">
      <c r="A2" s="1">
        <v>1</v>
      </c>
      <c r="D2" s="3" t="s">
        <v>78</v>
      </c>
    </row>
    <row r="3" spans="1:4" x14ac:dyDescent="0.35">
      <c r="A3" s="2" t="s">
        <v>57</v>
      </c>
      <c r="D3" s="3" t="s">
        <v>79</v>
      </c>
    </row>
    <row r="4" spans="1:4" x14ac:dyDescent="0.35">
      <c r="A4" s="2" t="s">
        <v>62</v>
      </c>
      <c r="D4" s="3" t="s">
        <v>80</v>
      </c>
    </row>
    <row r="5" spans="1:4" x14ac:dyDescent="0.35">
      <c r="A5" s="2" t="s">
        <v>65</v>
      </c>
      <c r="D5" s="3" t="s">
        <v>81</v>
      </c>
    </row>
    <row r="6" spans="1:4" x14ac:dyDescent="0.35">
      <c r="A6" s="2" t="s">
        <v>82</v>
      </c>
      <c r="D6" s="3" t="s">
        <v>83</v>
      </c>
    </row>
    <row r="7" spans="1:4" x14ac:dyDescent="0.35">
      <c r="A7" s="1">
        <v>0</v>
      </c>
      <c r="D7" s="3" t="s">
        <v>84</v>
      </c>
    </row>
    <row r="8" spans="1:4" x14ac:dyDescent="0.35">
      <c r="D8" s="3" t="s">
        <v>85</v>
      </c>
    </row>
    <row r="9" spans="1:4" x14ac:dyDescent="0.35">
      <c r="D9" s="3" t="s">
        <v>86</v>
      </c>
    </row>
    <row r="10" spans="1:4" x14ac:dyDescent="0.35">
      <c r="D10" s="3" t="s">
        <v>87</v>
      </c>
    </row>
    <row r="11" spans="1:4" x14ac:dyDescent="0.35">
      <c r="D11" s="3" t="s">
        <v>88</v>
      </c>
    </row>
    <row r="12" spans="1:4" x14ac:dyDescent="0.35">
      <c r="D12" s="3" t="s">
        <v>89</v>
      </c>
    </row>
    <row r="13" spans="1:4" x14ac:dyDescent="0.35">
      <c r="D13" s="3" t="s">
        <v>90</v>
      </c>
    </row>
    <row r="14" spans="1:4" x14ac:dyDescent="0.35">
      <c r="D14" s="3" t="s">
        <v>91</v>
      </c>
    </row>
    <row r="15" spans="1:4" x14ac:dyDescent="0.35">
      <c r="D15" s="3" t="s">
        <v>92</v>
      </c>
    </row>
    <row r="16" spans="1:4" x14ac:dyDescent="0.35">
      <c r="D16" s="3" t="s">
        <v>93</v>
      </c>
    </row>
    <row r="17" spans="4:4" x14ac:dyDescent="0.35">
      <c r="D17" s="3" t="s">
        <v>94</v>
      </c>
    </row>
    <row r="18" spans="4:4" x14ac:dyDescent="0.35">
      <c r="D18" s="3" t="s">
        <v>95</v>
      </c>
    </row>
    <row r="19" spans="4:4" x14ac:dyDescent="0.35">
      <c r="D19" s="3" t="s">
        <v>96</v>
      </c>
    </row>
    <row r="20" spans="4:4" x14ac:dyDescent="0.35">
      <c r="D20" s="3" t="s">
        <v>97</v>
      </c>
    </row>
    <row r="21" spans="4:4" x14ac:dyDescent="0.35">
      <c r="D21" s="3" t="s">
        <v>98</v>
      </c>
    </row>
    <row r="22" spans="4:4" x14ac:dyDescent="0.35">
      <c r="D22" s="3" t="s">
        <v>99</v>
      </c>
    </row>
    <row r="23" spans="4:4" x14ac:dyDescent="0.35">
      <c r="D23" s="3" t="s">
        <v>100</v>
      </c>
    </row>
    <row r="24" spans="4:4" x14ac:dyDescent="0.35">
      <c r="D24" s="3" t="s">
        <v>101</v>
      </c>
    </row>
    <row r="25" spans="4:4" x14ac:dyDescent="0.35">
      <c r="D25" s="3" t="s">
        <v>102</v>
      </c>
    </row>
    <row r="26" spans="4:4" x14ac:dyDescent="0.35">
      <c r="D26" s="3" t="s">
        <v>103</v>
      </c>
    </row>
    <row r="27" spans="4:4" x14ac:dyDescent="0.35">
      <c r="D27" s="3" t="s">
        <v>104</v>
      </c>
    </row>
    <row r="28" spans="4:4" x14ac:dyDescent="0.35">
      <c r="D28" s="3" t="s">
        <v>105</v>
      </c>
    </row>
    <row r="29" spans="4:4" x14ac:dyDescent="0.35">
      <c r="D29" s="3" t="s">
        <v>106</v>
      </c>
    </row>
    <row r="30" spans="4:4" x14ac:dyDescent="0.35">
      <c r="D30" s="3" t="s">
        <v>107</v>
      </c>
    </row>
    <row r="31" spans="4:4" x14ac:dyDescent="0.35">
      <c r="D31" s="3" t="s">
        <v>108</v>
      </c>
    </row>
    <row r="32" spans="4:4" x14ac:dyDescent="0.35">
      <c r="D32" s="3" t="s">
        <v>109</v>
      </c>
    </row>
    <row r="33" spans="4:4" x14ac:dyDescent="0.35">
      <c r="D33" s="3" t="s">
        <v>110</v>
      </c>
    </row>
    <row r="34" spans="4:4" x14ac:dyDescent="0.35">
      <c r="D34" s="3" t="s">
        <v>111</v>
      </c>
    </row>
    <row r="35" spans="4:4" x14ac:dyDescent="0.35">
      <c r="D35" s="3" t="s">
        <v>112</v>
      </c>
    </row>
    <row r="36" spans="4:4" x14ac:dyDescent="0.35">
      <c r="D36" s="3" t="s">
        <v>113</v>
      </c>
    </row>
    <row r="37" spans="4:4" x14ac:dyDescent="0.35">
      <c r="D37" s="3" t="s">
        <v>114</v>
      </c>
    </row>
    <row r="38" spans="4:4" x14ac:dyDescent="0.35">
      <c r="D38" s="3" t="s">
        <v>115</v>
      </c>
    </row>
    <row r="39" spans="4:4" x14ac:dyDescent="0.35">
      <c r="D39" s="3" t="s">
        <v>116</v>
      </c>
    </row>
    <row r="40" spans="4:4" x14ac:dyDescent="0.35">
      <c r="D40" s="3" t="s">
        <v>117</v>
      </c>
    </row>
    <row r="41" spans="4:4" x14ac:dyDescent="0.35">
      <c r="D41" s="3" t="s">
        <v>118</v>
      </c>
    </row>
    <row r="42" spans="4:4" x14ac:dyDescent="0.35">
      <c r="D42" s="3" t="s">
        <v>119</v>
      </c>
    </row>
    <row r="43" spans="4:4" x14ac:dyDescent="0.35">
      <c r="D43" s="3" t="s">
        <v>120</v>
      </c>
    </row>
    <row r="44" spans="4:4" x14ac:dyDescent="0.35">
      <c r="D44" s="3" t="s">
        <v>121</v>
      </c>
    </row>
    <row r="45" spans="4:4" x14ac:dyDescent="0.35">
      <c r="D45" s="3" t="s">
        <v>122</v>
      </c>
    </row>
    <row r="46" spans="4:4" x14ac:dyDescent="0.35">
      <c r="D46" s="3" t="s">
        <v>123</v>
      </c>
    </row>
    <row r="47" spans="4:4" x14ac:dyDescent="0.35">
      <c r="D47" s="3" t="s">
        <v>124</v>
      </c>
    </row>
    <row r="48" spans="4:4" x14ac:dyDescent="0.35">
      <c r="D48" s="3" t="s">
        <v>125</v>
      </c>
    </row>
    <row r="49" spans="4:4" x14ac:dyDescent="0.35">
      <c r="D49" s="3" t="s">
        <v>126</v>
      </c>
    </row>
    <row r="50" spans="4:4" x14ac:dyDescent="0.35">
      <c r="D50" s="3" t="s">
        <v>127</v>
      </c>
    </row>
    <row r="51" spans="4:4" x14ac:dyDescent="0.35">
      <c r="D51" s="3" t="s">
        <v>128</v>
      </c>
    </row>
    <row r="52" spans="4:4" x14ac:dyDescent="0.35">
      <c r="D52" s="3" t="s">
        <v>129</v>
      </c>
    </row>
    <row r="53" spans="4:4" x14ac:dyDescent="0.35">
      <c r="D53" s="3" t="s">
        <v>130</v>
      </c>
    </row>
    <row r="54" spans="4:4" x14ac:dyDescent="0.35">
      <c r="D54" s="3" t="s">
        <v>131</v>
      </c>
    </row>
    <row r="55" spans="4:4" x14ac:dyDescent="0.35">
      <c r="D55" s="3" t="s">
        <v>132</v>
      </c>
    </row>
    <row r="56" spans="4:4" x14ac:dyDescent="0.35">
      <c r="D56" s="3" t="s">
        <v>133</v>
      </c>
    </row>
    <row r="57" spans="4:4" x14ac:dyDescent="0.35">
      <c r="D57" s="3" t="s">
        <v>134</v>
      </c>
    </row>
    <row r="58" spans="4:4" x14ac:dyDescent="0.35">
      <c r="D58" s="3" t="s">
        <v>135</v>
      </c>
    </row>
    <row r="59" spans="4:4" x14ac:dyDescent="0.35">
      <c r="D59" s="3" t="s">
        <v>136</v>
      </c>
    </row>
    <row r="60" spans="4:4" x14ac:dyDescent="0.35">
      <c r="D60" s="3" t="s">
        <v>137</v>
      </c>
    </row>
    <row r="61" spans="4:4" x14ac:dyDescent="0.35">
      <c r="D61" s="3" t="s">
        <v>138</v>
      </c>
    </row>
    <row r="62" spans="4:4" x14ac:dyDescent="0.35">
      <c r="D62" s="3" t="s">
        <v>139</v>
      </c>
    </row>
    <row r="63" spans="4:4" x14ac:dyDescent="0.35">
      <c r="D63" s="3" t="s">
        <v>140</v>
      </c>
    </row>
    <row r="64" spans="4:4" x14ac:dyDescent="0.35">
      <c r="D64" s="3" t="s">
        <v>141</v>
      </c>
    </row>
    <row r="65" spans="4:4" x14ac:dyDescent="0.35">
      <c r="D65" s="3" t="s">
        <v>142</v>
      </c>
    </row>
    <row r="66" spans="4:4" x14ac:dyDescent="0.35">
      <c r="D66" s="3" t="s">
        <v>143</v>
      </c>
    </row>
    <row r="67" spans="4:4" x14ac:dyDescent="0.35">
      <c r="D67" s="3" t="s">
        <v>144</v>
      </c>
    </row>
    <row r="68" spans="4:4" x14ac:dyDescent="0.35">
      <c r="D68" s="3" t="s">
        <v>145</v>
      </c>
    </row>
    <row r="69" spans="4:4" x14ac:dyDescent="0.35">
      <c r="D69" s="3" t="s">
        <v>146</v>
      </c>
    </row>
    <row r="70" spans="4:4" x14ac:dyDescent="0.35">
      <c r="D70" s="3" t="s">
        <v>147</v>
      </c>
    </row>
    <row r="71" spans="4:4" x14ac:dyDescent="0.35">
      <c r="D71" s="3" t="s">
        <v>148</v>
      </c>
    </row>
    <row r="72" spans="4:4" x14ac:dyDescent="0.35">
      <c r="D72" s="3" t="s">
        <v>149</v>
      </c>
    </row>
    <row r="73" spans="4:4" x14ac:dyDescent="0.35">
      <c r="D73" s="3" t="s">
        <v>150</v>
      </c>
    </row>
    <row r="74" spans="4:4" x14ac:dyDescent="0.35">
      <c r="D74" s="3" t="s">
        <v>151</v>
      </c>
    </row>
    <row r="75" spans="4:4" x14ac:dyDescent="0.35">
      <c r="D75" s="3" t="s">
        <v>152</v>
      </c>
    </row>
    <row r="76" spans="4:4" x14ac:dyDescent="0.35">
      <c r="D76" s="3" t="s">
        <v>153</v>
      </c>
    </row>
    <row r="77" spans="4:4" x14ac:dyDescent="0.35">
      <c r="D77" s="3" t="s">
        <v>154</v>
      </c>
    </row>
    <row r="78" spans="4:4" x14ac:dyDescent="0.35">
      <c r="D78" s="3" t="s">
        <v>155</v>
      </c>
    </row>
    <row r="79" spans="4:4" x14ac:dyDescent="0.35">
      <c r="D79" s="3" t="s">
        <v>156</v>
      </c>
    </row>
    <row r="80" spans="4:4" x14ac:dyDescent="0.35">
      <c r="D80" s="3" t="s">
        <v>157</v>
      </c>
    </row>
    <row r="81" spans="4:4" x14ac:dyDescent="0.35">
      <c r="D81" s="3" t="s">
        <v>158</v>
      </c>
    </row>
    <row r="82" spans="4:4" x14ac:dyDescent="0.35">
      <c r="D82" s="3" t="s">
        <v>159</v>
      </c>
    </row>
    <row r="83" spans="4:4" x14ac:dyDescent="0.35">
      <c r="D83" s="3" t="s">
        <v>160</v>
      </c>
    </row>
    <row r="84" spans="4:4" x14ac:dyDescent="0.35">
      <c r="D84" s="3" t="s">
        <v>161</v>
      </c>
    </row>
    <row r="85" spans="4:4" x14ac:dyDescent="0.35">
      <c r="D85" s="3" t="s">
        <v>162</v>
      </c>
    </row>
    <row r="86" spans="4:4" x14ac:dyDescent="0.35">
      <c r="D86" s="3" t="s">
        <v>163</v>
      </c>
    </row>
    <row r="87" spans="4:4" x14ac:dyDescent="0.35">
      <c r="D87" s="3" t="s">
        <v>164</v>
      </c>
    </row>
    <row r="88" spans="4:4" x14ac:dyDescent="0.35">
      <c r="D88" s="3" t="s">
        <v>165</v>
      </c>
    </row>
    <row r="89" spans="4:4" x14ac:dyDescent="0.35">
      <c r="D89" s="3" t="s">
        <v>166</v>
      </c>
    </row>
    <row r="90" spans="4:4" x14ac:dyDescent="0.35">
      <c r="D90" s="3" t="s">
        <v>167</v>
      </c>
    </row>
    <row r="91" spans="4:4" x14ac:dyDescent="0.35">
      <c r="D91" s="3" t="s">
        <v>168</v>
      </c>
    </row>
    <row r="92" spans="4:4" x14ac:dyDescent="0.35">
      <c r="D92" s="3" t="s">
        <v>169</v>
      </c>
    </row>
    <row r="93" spans="4:4" x14ac:dyDescent="0.35">
      <c r="D93" s="3" t="s">
        <v>170</v>
      </c>
    </row>
    <row r="94" spans="4:4" x14ac:dyDescent="0.35">
      <c r="D94" s="3" t="s">
        <v>171</v>
      </c>
    </row>
    <row r="95" spans="4:4" x14ac:dyDescent="0.35">
      <c r="D95" s="3" t="s">
        <v>172</v>
      </c>
    </row>
    <row r="96" spans="4:4" x14ac:dyDescent="0.35">
      <c r="D96" s="3" t="s">
        <v>173</v>
      </c>
    </row>
    <row r="97" spans="4:4" x14ac:dyDescent="0.35">
      <c r="D97" s="3" t="s">
        <v>174</v>
      </c>
    </row>
    <row r="98" spans="4:4" x14ac:dyDescent="0.35">
      <c r="D98" s="3" t="s">
        <v>175</v>
      </c>
    </row>
    <row r="99" spans="4:4" x14ac:dyDescent="0.35">
      <c r="D99" s="3" t="s">
        <v>176</v>
      </c>
    </row>
    <row r="100" spans="4:4" x14ac:dyDescent="0.35">
      <c r="D100" s="3" t="s">
        <v>177</v>
      </c>
    </row>
    <row r="101" spans="4:4" x14ac:dyDescent="0.35">
      <c r="D101" s="3" t="s">
        <v>178</v>
      </c>
    </row>
    <row r="102" spans="4:4" x14ac:dyDescent="0.35">
      <c r="D102" s="3" t="s">
        <v>179</v>
      </c>
    </row>
    <row r="103" spans="4:4" x14ac:dyDescent="0.35">
      <c r="D103" s="3" t="s">
        <v>180</v>
      </c>
    </row>
    <row r="104" spans="4:4" x14ac:dyDescent="0.35">
      <c r="D104" s="3" t="s">
        <v>181</v>
      </c>
    </row>
    <row r="105" spans="4:4" x14ac:dyDescent="0.35">
      <c r="D105" s="3" t="s">
        <v>182</v>
      </c>
    </row>
    <row r="106" spans="4:4" x14ac:dyDescent="0.35">
      <c r="D106" s="3" t="s">
        <v>183</v>
      </c>
    </row>
    <row r="107" spans="4:4" x14ac:dyDescent="0.35">
      <c r="D107" s="3" t="s">
        <v>184</v>
      </c>
    </row>
    <row r="108" spans="4:4" x14ac:dyDescent="0.35">
      <c r="D108" s="3" t="s">
        <v>185</v>
      </c>
    </row>
    <row r="109" spans="4:4" x14ac:dyDescent="0.35">
      <c r="D109" s="3" t="s">
        <v>186</v>
      </c>
    </row>
    <row r="110" spans="4:4" x14ac:dyDescent="0.35">
      <c r="D110" s="3" t="s">
        <v>187</v>
      </c>
    </row>
    <row r="111" spans="4:4" x14ac:dyDescent="0.35">
      <c r="D111" s="3" t="s">
        <v>188</v>
      </c>
    </row>
    <row r="112" spans="4:4" x14ac:dyDescent="0.35">
      <c r="D112" s="3" t="s">
        <v>189</v>
      </c>
    </row>
    <row r="113" spans="4:4" x14ac:dyDescent="0.35">
      <c r="D113" s="3" t="s">
        <v>190</v>
      </c>
    </row>
    <row r="114" spans="4:4" x14ac:dyDescent="0.35">
      <c r="D114" s="3" t="s">
        <v>191</v>
      </c>
    </row>
    <row r="115" spans="4:4" x14ac:dyDescent="0.35">
      <c r="D115" s="3" t="s">
        <v>192</v>
      </c>
    </row>
    <row r="116" spans="4:4" x14ac:dyDescent="0.35">
      <c r="D116" s="3" t="s">
        <v>193</v>
      </c>
    </row>
    <row r="117" spans="4:4" x14ac:dyDescent="0.35">
      <c r="D117" s="3" t="s">
        <v>194</v>
      </c>
    </row>
    <row r="118" spans="4:4" x14ac:dyDescent="0.35">
      <c r="D118" s="3" t="s">
        <v>195</v>
      </c>
    </row>
    <row r="119" spans="4:4" x14ac:dyDescent="0.35">
      <c r="D119" s="3" t="s">
        <v>196</v>
      </c>
    </row>
    <row r="120" spans="4:4" x14ac:dyDescent="0.35">
      <c r="D120" s="3" t="s">
        <v>197</v>
      </c>
    </row>
    <row r="121" spans="4:4" x14ac:dyDescent="0.35">
      <c r="D121" s="3" t="s">
        <v>198</v>
      </c>
    </row>
    <row r="122" spans="4:4" x14ac:dyDescent="0.35">
      <c r="D122" s="3" t="s">
        <v>199</v>
      </c>
    </row>
    <row r="123" spans="4:4" x14ac:dyDescent="0.35">
      <c r="D123" s="3" t="s">
        <v>200</v>
      </c>
    </row>
    <row r="124" spans="4:4" x14ac:dyDescent="0.35">
      <c r="D124" s="3" t="s">
        <v>201</v>
      </c>
    </row>
    <row r="125" spans="4:4" x14ac:dyDescent="0.35">
      <c r="D125" s="3" t="s">
        <v>202</v>
      </c>
    </row>
    <row r="126" spans="4:4" x14ac:dyDescent="0.35">
      <c r="D126" s="3" t="s">
        <v>203</v>
      </c>
    </row>
    <row r="127" spans="4:4" x14ac:dyDescent="0.35">
      <c r="D127" s="3" t="s">
        <v>204</v>
      </c>
    </row>
    <row r="128" spans="4:4" x14ac:dyDescent="0.35">
      <c r="D128" s="3" t="s">
        <v>205</v>
      </c>
    </row>
    <row r="129" spans="4:4" x14ac:dyDescent="0.35">
      <c r="D129" s="3" t="s">
        <v>206</v>
      </c>
    </row>
    <row r="130" spans="4:4" x14ac:dyDescent="0.35">
      <c r="D130" s="3" t="s">
        <v>207</v>
      </c>
    </row>
    <row r="131" spans="4:4" x14ac:dyDescent="0.35">
      <c r="D131" s="3" t="s">
        <v>208</v>
      </c>
    </row>
    <row r="132" spans="4:4" x14ac:dyDescent="0.35">
      <c r="D132" s="3" t="s">
        <v>209</v>
      </c>
    </row>
    <row r="133" spans="4:4" x14ac:dyDescent="0.35">
      <c r="D133" s="3" t="s">
        <v>210</v>
      </c>
    </row>
    <row r="134" spans="4:4" x14ac:dyDescent="0.35">
      <c r="D134" s="3" t="s">
        <v>211</v>
      </c>
    </row>
    <row r="135" spans="4:4" x14ac:dyDescent="0.35">
      <c r="D135" s="3" t="s">
        <v>212</v>
      </c>
    </row>
    <row r="136" spans="4:4" x14ac:dyDescent="0.35">
      <c r="D136" s="3" t="s">
        <v>213</v>
      </c>
    </row>
    <row r="137" spans="4:4" x14ac:dyDescent="0.35">
      <c r="D137" s="3" t="s">
        <v>214</v>
      </c>
    </row>
    <row r="138" spans="4:4" x14ac:dyDescent="0.35">
      <c r="D138" s="3" t="s">
        <v>24</v>
      </c>
    </row>
    <row r="139" spans="4:4" x14ac:dyDescent="0.35">
      <c r="D139" s="3" t="s">
        <v>215</v>
      </c>
    </row>
    <row r="140" spans="4:4" x14ac:dyDescent="0.35">
      <c r="D140" s="3" t="s">
        <v>216</v>
      </c>
    </row>
    <row r="141" spans="4:4" x14ac:dyDescent="0.35">
      <c r="D141" s="3" t="s">
        <v>217</v>
      </c>
    </row>
    <row r="142" spans="4:4" x14ac:dyDescent="0.35">
      <c r="D142" s="3" t="s">
        <v>218</v>
      </c>
    </row>
    <row r="143" spans="4:4" x14ac:dyDescent="0.35">
      <c r="D143" s="3" t="s">
        <v>219</v>
      </c>
    </row>
    <row r="144" spans="4:4" x14ac:dyDescent="0.35">
      <c r="D144" s="3" t="s">
        <v>220</v>
      </c>
    </row>
    <row r="145" spans="4:4" x14ac:dyDescent="0.35">
      <c r="D145" s="3" t="s">
        <v>221</v>
      </c>
    </row>
    <row r="146" spans="4:4" x14ac:dyDescent="0.35">
      <c r="D146" s="3" t="s">
        <v>222</v>
      </c>
    </row>
    <row r="147" spans="4:4" x14ac:dyDescent="0.35">
      <c r="D147" s="3" t="s">
        <v>223</v>
      </c>
    </row>
    <row r="148" spans="4:4" x14ac:dyDescent="0.35">
      <c r="D148" s="3" t="s">
        <v>224</v>
      </c>
    </row>
    <row r="149" spans="4:4" x14ac:dyDescent="0.35">
      <c r="D149" s="3" t="s">
        <v>225</v>
      </c>
    </row>
    <row r="150" spans="4:4" x14ac:dyDescent="0.35">
      <c r="D150" s="3" t="s">
        <v>226</v>
      </c>
    </row>
    <row r="151" spans="4:4" x14ac:dyDescent="0.35">
      <c r="D151" s="3" t="s">
        <v>227</v>
      </c>
    </row>
    <row r="152" spans="4:4" x14ac:dyDescent="0.35">
      <c r="D152" s="3" t="s">
        <v>228</v>
      </c>
    </row>
  </sheetData>
  <pageMargins left="0.7" right="0.7" top="0.75" bottom="0.75" header="0.3" footer="0.3"/>
  <headerFooter>
    <oddHeader>&amp;L&amp;"Calibri"&amp;10&amp;K000000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Shereen Sreeharan</DisplayName>
        <AccountId>177</AccountId>
        <AccountType/>
      </UserInfo>
      <UserInfo>
        <DisplayName>Jones, Paul</DisplayName>
        <AccountId>138</AccountId>
        <AccountType/>
      </UserInfo>
      <UserInfo>
        <DisplayName>Patrice Donnelly</DisplayName>
        <AccountId>170</AccountId>
        <AccountType/>
      </UserInfo>
      <UserInfo>
        <DisplayName>SharingLinks.205d722c-3cfe-4ee2-8a83-5f94862af607.Flexible.138acfe4-c311-4bf1-b4e7-6c70ee3c1963</DisplayName>
        <AccountId>38</AccountId>
        <AccountType/>
      </UserInfo>
      <UserInfo>
        <DisplayName>Evans, Sarah</DisplayName>
        <AccountId>31</AccountId>
        <AccountType/>
      </UserInfo>
      <UserInfo>
        <DisplayName>SharingLinks.58a04d4d-3664-42ef-b2c4-f64d64694a4d.Flexible.6cd73a91-d8d8-45e6-9d7d-149c334475b8</DisplayName>
        <AccountId>64</AccountId>
        <AccountType/>
      </UserInfo>
      <UserInfo>
        <DisplayName>Wild, Lynn</DisplayName>
        <AccountId>51</AccountId>
        <AccountType/>
      </UserInfo>
      <UserInfo>
        <DisplayName>Povey, Theodore</DisplayName>
        <AccountId>70</AccountId>
        <AccountType/>
      </UserInfo>
      <UserInfo>
        <DisplayName>Watson, Kerene</DisplayName>
        <AccountId>250</AccountId>
        <AccountType/>
      </UserInfo>
      <UserInfo>
        <DisplayName>Roberts, Brian</DisplayName>
        <AccountId>136</AccountId>
        <AccountType/>
      </UserInfo>
    </SharedWithUsers>
    <_Flow_SignoffStatus xmlns="7733dd27-db60-40e2-8fa1-8ddcdc226c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7C6F59-7800-4D01-9FF5-73E3A3EB7BC6}">
  <ds:schemaRefs>
    <ds:schemaRef ds:uri="http://purl.org/dc/dcmitype/"/>
    <ds:schemaRef ds:uri="7733dd27-db60-40e2-8fa1-8ddcdc226c7b"/>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34f15714-548d-495f-a9b0-f58ce09e51d1"/>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B39736C-867A-48E9-9D38-D3461571A0FF}">
  <ds:schemaRefs>
    <ds:schemaRef ds:uri="http://schemas.microsoft.com/sharepoint/v3/contenttype/forms"/>
  </ds:schemaRefs>
</ds:datastoreItem>
</file>

<file path=customXml/itemProps3.xml><?xml version="1.0" encoding="utf-8"?>
<ds:datastoreItem xmlns:ds="http://schemas.openxmlformats.org/officeDocument/2006/customXml" ds:itemID="{0D060914-96A2-4F74-B9D0-BC4587829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63da656-5c75-4f6d-9461-4a3ce9a537cc}" enabled="1" method="Standard" siteId="{d9d3f5ac-f803-49be-949f-14a7074d74a7}"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2023-03-07T11:31:19Z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